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бланк" sheetId="1" r:id="rId1"/>
    <sheet name="таблица" sheetId="2" r:id="rId2"/>
    <sheet name="сводные таблицы" sheetId="3" r:id="rId3"/>
  </sheets>
  <calcPr calcId="145621"/>
</workbook>
</file>

<file path=xl/calcChain.xml><?xml version="1.0" encoding="utf-8"?>
<calcChain xmlns="http://schemas.openxmlformats.org/spreadsheetml/2006/main">
  <c r="O51" i="1" l="1"/>
  <c r="P11" i="1"/>
  <c r="P47" i="1"/>
  <c r="O47" i="1"/>
  <c r="N47" i="1"/>
  <c r="M47" i="1"/>
  <c r="P46" i="1"/>
  <c r="O46" i="1"/>
  <c r="N46" i="1"/>
  <c r="M46" i="1"/>
  <c r="P43" i="1"/>
  <c r="O43" i="1"/>
  <c r="N43" i="1"/>
  <c r="M43" i="1"/>
  <c r="P36" i="1"/>
  <c r="O36" i="1"/>
  <c r="N36" i="1"/>
  <c r="M36" i="1"/>
  <c r="P31" i="1"/>
  <c r="O31" i="1"/>
  <c r="N31" i="1"/>
  <c r="M31" i="1"/>
  <c r="P24" i="1"/>
  <c r="P25" i="1"/>
  <c r="P26" i="1"/>
  <c r="P27" i="1"/>
  <c r="O24" i="1"/>
  <c r="O25" i="1"/>
  <c r="O26" i="1"/>
  <c r="O27" i="1"/>
  <c r="N24" i="1"/>
  <c r="N25" i="1"/>
  <c r="N26" i="1"/>
  <c r="N27" i="1"/>
  <c r="M24" i="1"/>
  <c r="Z24" i="1" s="1"/>
  <c r="M25" i="1"/>
  <c r="Z25" i="1" s="1"/>
  <c r="M26" i="1"/>
  <c r="Z26" i="1" s="1"/>
  <c r="M27" i="1"/>
  <c r="Z27" i="1" s="1"/>
  <c r="P23" i="1"/>
  <c r="O23" i="1"/>
  <c r="N23" i="1"/>
  <c r="M23" i="1"/>
  <c r="P19" i="1"/>
  <c r="O19" i="1"/>
  <c r="N19" i="1"/>
  <c r="M19" i="1"/>
  <c r="P17" i="1"/>
  <c r="O17" i="1"/>
  <c r="N17" i="1"/>
  <c r="M17" i="1"/>
  <c r="P14" i="1"/>
  <c r="O14" i="1"/>
  <c r="N14" i="1"/>
  <c r="M14" i="1"/>
  <c r="P13" i="1"/>
  <c r="P15" i="1"/>
  <c r="P16" i="1"/>
  <c r="P18" i="1"/>
  <c r="P20" i="1"/>
  <c r="P21" i="1"/>
  <c r="P22" i="1"/>
  <c r="P28" i="1"/>
  <c r="P29" i="1"/>
  <c r="P30" i="1"/>
  <c r="P32" i="1"/>
  <c r="P33" i="1"/>
  <c r="P34" i="1"/>
  <c r="P35" i="1"/>
  <c r="P37" i="1"/>
  <c r="P38" i="1"/>
  <c r="P39" i="1"/>
  <c r="P40" i="1"/>
  <c r="P41" i="1"/>
  <c r="P42" i="1"/>
  <c r="P44" i="1"/>
  <c r="P45" i="1"/>
  <c r="P12" i="1"/>
  <c r="O13" i="1"/>
  <c r="O15" i="1"/>
  <c r="O16" i="1"/>
  <c r="O18" i="1"/>
  <c r="O20" i="1"/>
  <c r="O21" i="1"/>
  <c r="O22" i="1"/>
  <c r="O28" i="1"/>
  <c r="O29" i="1"/>
  <c r="O30" i="1"/>
  <c r="O32" i="1"/>
  <c r="O33" i="1"/>
  <c r="O34" i="1"/>
  <c r="O35" i="1"/>
  <c r="O37" i="1"/>
  <c r="O38" i="1"/>
  <c r="O39" i="1"/>
  <c r="O40" i="1"/>
  <c r="O41" i="1"/>
  <c r="O42" i="1"/>
  <c r="O44" i="1"/>
  <c r="O45" i="1"/>
  <c r="N13" i="1"/>
  <c r="N15" i="1"/>
  <c r="N16" i="1"/>
  <c r="N18" i="1"/>
  <c r="N20" i="1"/>
  <c r="N21" i="1"/>
  <c r="N22" i="1"/>
  <c r="N28" i="1"/>
  <c r="N29" i="1"/>
  <c r="N30" i="1"/>
  <c r="N32" i="1"/>
  <c r="N33" i="1"/>
  <c r="N34" i="1"/>
  <c r="N35" i="1"/>
  <c r="N37" i="1"/>
  <c r="N38" i="1"/>
  <c r="N39" i="1"/>
  <c r="N40" i="1"/>
  <c r="N41" i="1"/>
  <c r="N42" i="1"/>
  <c r="N44" i="1"/>
  <c r="N45" i="1"/>
  <c r="M13" i="1"/>
  <c r="M15" i="1"/>
  <c r="M16" i="1"/>
  <c r="M18" i="1"/>
  <c r="M20" i="1"/>
  <c r="M21" i="1"/>
  <c r="M22" i="1"/>
  <c r="M28" i="1"/>
  <c r="M29" i="1"/>
  <c r="M30" i="1"/>
  <c r="M32" i="1"/>
  <c r="M33" i="1"/>
  <c r="M34" i="1"/>
  <c r="M35" i="1"/>
  <c r="M37" i="1"/>
  <c r="M38" i="1"/>
  <c r="M39" i="1"/>
  <c r="M40" i="1"/>
  <c r="M41" i="1"/>
  <c r="M42" i="1"/>
  <c r="M44" i="1"/>
  <c r="M45" i="1"/>
  <c r="O12" i="1"/>
  <c r="N12" i="1"/>
  <c r="O11" i="1"/>
  <c r="N11" i="1"/>
  <c r="P8" i="1"/>
  <c r="P9" i="1"/>
  <c r="P10" i="1"/>
  <c r="O8" i="1"/>
  <c r="O9" i="1"/>
  <c r="O10" i="1"/>
  <c r="N8" i="1"/>
  <c r="N9" i="1"/>
  <c r="N10" i="1"/>
  <c r="M8" i="1"/>
  <c r="M9" i="1"/>
  <c r="M10" i="1"/>
  <c r="P7" i="1"/>
  <c r="O7" i="1"/>
  <c r="N7" i="1"/>
  <c r="P6" i="1"/>
  <c r="O6" i="1"/>
  <c r="N6" i="1"/>
  <c r="M6" i="1"/>
  <c r="P4" i="1"/>
  <c r="P5" i="1"/>
  <c r="O4" i="1"/>
  <c r="O5" i="1"/>
  <c r="N4" i="1"/>
  <c r="N5" i="1"/>
  <c r="M4" i="1"/>
  <c r="M5" i="1"/>
  <c r="Z5" i="1" s="1"/>
  <c r="P3" i="1"/>
  <c r="O3" i="1"/>
  <c r="N3" i="1"/>
  <c r="M11" i="1"/>
  <c r="M7" i="1"/>
  <c r="M12" i="1"/>
  <c r="M3" i="1"/>
  <c r="Z3" i="1" l="1"/>
  <c r="Z7" i="1"/>
  <c r="Z10" i="1"/>
  <c r="Z8" i="1"/>
  <c r="Z45" i="1"/>
  <c r="Z42" i="1"/>
  <c r="Z40" i="1"/>
  <c r="Z38" i="1"/>
  <c r="Z35" i="1"/>
  <c r="Z33" i="1"/>
  <c r="Z30" i="1"/>
  <c r="Z28" i="1"/>
  <c r="Z21" i="1"/>
  <c r="Z18" i="1"/>
  <c r="Z15" i="1"/>
  <c r="Z12" i="1"/>
  <c r="Z11" i="1"/>
  <c r="Z6" i="1"/>
  <c r="Z9" i="1"/>
  <c r="Z44" i="1"/>
  <c r="Z41" i="1"/>
  <c r="Z39" i="1"/>
  <c r="Z37" i="1"/>
  <c r="Z34" i="1"/>
  <c r="Z32" i="1"/>
  <c r="Z29" i="1"/>
  <c r="Z22" i="1"/>
  <c r="Z20" i="1"/>
  <c r="Z16" i="1"/>
  <c r="Z13" i="1"/>
  <c r="Z14" i="1"/>
  <c r="Z17" i="1"/>
  <c r="Z19" i="1"/>
  <c r="Z23" i="1"/>
  <c r="Z31" i="1"/>
  <c r="Z36" i="1"/>
  <c r="Z43" i="1"/>
  <c r="Z46" i="1"/>
  <c r="Z47" i="1"/>
  <c r="Z4" i="1"/>
  <c r="O48" i="1"/>
  <c r="M48" i="1"/>
  <c r="P48" i="1"/>
  <c r="N48" i="1"/>
  <c r="AF5" i="1" l="1"/>
  <c r="AE4" i="1"/>
  <c r="Z48" i="1"/>
  <c r="AF4" i="1"/>
  <c r="AE5" i="1"/>
  <c r="D6" i="2" s="1"/>
  <c r="AE6" i="1"/>
  <c r="D7" i="2" s="1"/>
  <c r="P49" i="1"/>
  <c r="D5" i="2" l="1"/>
</calcChain>
</file>

<file path=xl/sharedStrings.xml><?xml version="1.0" encoding="utf-8"?>
<sst xmlns="http://schemas.openxmlformats.org/spreadsheetml/2006/main" count="124" uniqueCount="92">
  <si>
    <t>№</t>
  </si>
  <si>
    <t>Вопросы</t>
  </si>
  <si>
    <t>нет</t>
  </si>
  <si>
    <t>скорее нет, чем да</t>
  </si>
  <si>
    <t>скорее да, чем нет</t>
  </si>
  <si>
    <t>да</t>
  </si>
  <si>
    <t>Иногда мне кажется, что никому нет до меня дела.</t>
  </si>
  <si>
    <t>Я постоянно занят, и мне это нравится.</t>
  </si>
  <si>
    <t>Часто я предпочитаю «плыть по тече­нию».</t>
  </si>
  <si>
    <t>Я меняю свои планы в зависимости от об­стоятельств.</t>
  </si>
  <si>
    <t>Меня раздражают события, из-за которых я вынужден менять свой распорядок дня.</t>
  </si>
  <si>
    <t>Непредвиденные трудности порой силь­но утомляют меня.</t>
  </si>
  <si>
    <t>Я всегда контролирую ситуацию настоль­ко, насколько это необходимо.</t>
  </si>
  <si>
    <t>Порой все, что я делаю, кажется мне бес­полезным.</t>
  </si>
  <si>
    <t>Я стараюсь быть в курсе всего происхо­дящего вокруг меня.</t>
  </si>
  <si>
    <t>Лучше синица в руках, чем журавль в небе.</t>
  </si>
  <si>
    <t>Вечером я часто чувствую себя совершен­но разбитым.</t>
  </si>
  <si>
    <t>Я предпочитаю ставить перед собой труд­нодостижимые цели и добиваться их.</t>
  </si>
  <si>
    <t>Иногда меня пугают мысли о будущем.</t>
  </si>
  <si>
    <t>Я всегда уверен, что смогу воплотить в жизнь то, что задумал.</t>
  </si>
  <si>
    <t>Мне кажется, я не живу полной жизнью, а только играю роль.</t>
  </si>
  <si>
    <t>Мне кажется, если бы в прошлом у меня было меньше разочарований и невзгод, мне было бы сейчас легче жить на свете.</t>
  </si>
  <si>
    <t>Возникающие проблемы часто кажутся мне неразрешимыми.</t>
  </si>
  <si>
    <t>Испытав поражение, я буду пытаться взять реванш.</t>
  </si>
  <si>
    <t>Я люблю знакомиться с новыми людьми.</t>
  </si>
  <si>
    <t>Когда кто-нибудь жалуется, что жизнь скучна, это значит, что он просто не уме­ет видеть интересное.</t>
  </si>
  <si>
    <t>Мне всегда есть чем заняться.</t>
  </si>
  <si>
    <t>Я всегда могу повлиять на результат того, что происходит вокруг.</t>
  </si>
  <si>
    <t>Я часто сожалею о том, что уже сделано.</t>
  </si>
  <si>
    <t>Если проблема требует больших усилий, я предпочитаю отложить ее до лучш их времен.</t>
  </si>
  <si>
    <t>Мне трудно сближаться с другими людьми.</t>
  </si>
  <si>
    <t>Как правило, окружающие слушают меня внимательно.</t>
  </si>
  <si>
    <t>Я довольно часто откладываю на завтра то, что трудно осуществимо, или то, в чем я не уверен.</t>
  </si>
  <si>
    <t>Мне кажется, жизнь проходит мимо меня.</t>
  </si>
  <si>
    <t>Мои мечты редко сбываются.</t>
  </si>
  <si>
    <t>Неожиданности дарят мне интерес к жизни.</t>
  </si>
  <si>
    <t>Порой мне кажется, что все мои усилия тщетны.</t>
  </si>
  <si>
    <t>Порой я мечтаю о спокойной размерен­ной жизни.</t>
  </si>
  <si>
    <t>Мне не хватает упорства закончить начатое.</t>
  </si>
  <si>
    <t>Бывает, жизнь кажется мне скучной и бес­цветной.</t>
  </si>
  <si>
    <t>У меня нет возможности влиять на нео­жиданные проблемы.</t>
  </si>
  <si>
    <t>Окружающие меня недооценивают.</t>
  </si>
  <si>
    <t>Как правило, я работаю с удовольствием.</t>
  </si>
  <si>
    <t>Иногда я чувствую себя лишним даже в кругу друзей.</t>
  </si>
  <si>
    <t>Бывает, на меня наваливается столько проблем, что просто руки опускаются.</t>
  </si>
  <si>
    <t>Друзья уважают меня за упорство и не­преклонность.</t>
  </si>
  <si>
    <t>Я охотно берусь воплощать новые идеи.</t>
  </si>
  <si>
    <t>итого:</t>
  </si>
  <si>
    <t>Я часто не уверен в собственных решениях.</t>
  </si>
  <si>
    <t>Часто, даже хорошо выспавшись, я с трудом заставляю себя встать с постели.</t>
  </si>
  <si>
    <t>вовлеченность</t>
  </si>
  <si>
    <t>итого</t>
  </si>
  <si>
    <t>Порой я так устаю, что уже ничто не может заинтересовать меня.</t>
  </si>
  <si>
    <t>Если бы я мог, я многое изменил бы в прошлом.</t>
  </si>
  <si>
    <t xml:space="preserve">норма от </t>
  </si>
  <si>
    <t xml:space="preserve">до </t>
  </si>
  <si>
    <t>балл</t>
  </si>
  <si>
    <t>контроль</t>
  </si>
  <si>
    <t>принятие риска</t>
  </si>
  <si>
    <t>шкалы</t>
  </si>
  <si>
    <t xml:space="preserve">норма </t>
  </si>
  <si>
    <t>от 62 до 99</t>
  </si>
  <si>
    <t>от 30 до 46</t>
  </si>
  <si>
    <t>от 21 до 38</t>
  </si>
  <si>
    <t>Ф.И.</t>
  </si>
  <si>
    <t>общий балл</t>
  </si>
  <si>
    <t>Маслин К.В.</t>
  </si>
  <si>
    <t>группа</t>
  </si>
  <si>
    <t>22 а</t>
  </si>
  <si>
    <t>возраст</t>
  </si>
  <si>
    <t>Данные по тесту С.Мади "Жизнестойкость"</t>
  </si>
  <si>
    <t>Диагностику провела педагог-психолог Заречнева Е.И.</t>
  </si>
  <si>
    <t>дата</t>
  </si>
  <si>
    <t>Лензин</t>
  </si>
  <si>
    <t>Павловский А.В.</t>
  </si>
  <si>
    <t xml:space="preserve">22 а </t>
  </si>
  <si>
    <t>Артемьев Д.В.</t>
  </si>
  <si>
    <t>Кудинов Н.В.</t>
  </si>
  <si>
    <t xml:space="preserve">нормы </t>
  </si>
  <si>
    <t>от 10 до18</t>
  </si>
  <si>
    <t xml:space="preserve">от 10 до 18 </t>
  </si>
  <si>
    <t>Мананков Ю.А.</t>
  </si>
  <si>
    <t xml:space="preserve">22а </t>
  </si>
  <si>
    <t>Митин К.</t>
  </si>
  <si>
    <t>Кузьмин А.</t>
  </si>
  <si>
    <t>Бутаков А.А.</t>
  </si>
  <si>
    <t>Сенченко А.В.</t>
  </si>
  <si>
    <t>Овдин А.</t>
  </si>
  <si>
    <t>Лобачев Н.А.</t>
  </si>
  <si>
    <t>27а</t>
  </si>
  <si>
    <t xml:space="preserve">Беляков </t>
  </si>
  <si>
    <t>25,01,2015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</si>
</sst>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Microsoft Sans Serif"/>
      <family val="2"/>
      <charset val="204"/>
    </font>
    <font>
      <sz val="10"/>
      <color theme="1"/>
      <name val="Sylfaen"/>
      <family val="1"/>
      <charset val="204"/>
    </font>
    <font>
      <b/>
      <sz val="10"/>
      <color theme="1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textRotation="90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5" fillId="2" borderId="1" xfId="0" applyFont="1" applyFill="1" applyBorder="1" applyAlignment="1">
      <alignment vertical="center" textRotation="90" wrapText="1"/>
    </xf>
    <xf numFmtId="0" fontId="5" fillId="3" borderId="1" xfId="0" applyFont="1" applyFill="1" applyBorder="1" applyAlignment="1">
      <alignment vertical="center" textRotation="90" wrapText="1"/>
    </xf>
    <xf numFmtId="0" fontId="5" fillId="0" borderId="1" xfId="0" applyFont="1" applyBorder="1" applyAlignment="1">
      <alignment horizontal="left" vertical="center" wrapText="1" indent="9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4" borderId="0" xfId="0" applyFill="1"/>
    <xf numFmtId="2" fontId="0" fillId="0" borderId="0" xfId="0" applyNumberFormat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6" borderId="1" xfId="0" applyFill="1" applyBorder="1"/>
    <xf numFmtId="14" fontId="0" fillId="6" borderId="1" xfId="0" applyNumberFormat="1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/>
    <xf numFmtId="14" fontId="0" fillId="7" borderId="1" xfId="0" applyNumberFormat="1" applyFill="1" applyBorder="1"/>
    <xf numFmtId="0" fontId="0" fillId="7" borderId="1" xfId="0" applyFill="1" applyBorder="1" applyAlignment="1">
      <alignment horizontal="center"/>
    </xf>
    <xf numFmtId="14" fontId="0" fillId="0" borderId="1" xfId="0" applyNumberForma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00"/>
              <a:t>Результаты диагностики тест С.Мади "Жизнестойкость", гр № 22а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'сводные таблицы'!$B$6:$B$15</c:f>
              <c:strCache>
                <c:ptCount val="10"/>
                <c:pt idx="0">
                  <c:v>Маслин К.В.</c:v>
                </c:pt>
                <c:pt idx="1">
                  <c:v>Лензин</c:v>
                </c:pt>
                <c:pt idx="2">
                  <c:v>Павловский А.В.</c:v>
                </c:pt>
                <c:pt idx="3">
                  <c:v>Артемьев Д.В.</c:v>
                </c:pt>
                <c:pt idx="4">
                  <c:v>Кудинов Н.В.</c:v>
                </c:pt>
                <c:pt idx="5">
                  <c:v>Мананков Ю.А.</c:v>
                </c:pt>
                <c:pt idx="6">
                  <c:v>Митин К.</c:v>
                </c:pt>
                <c:pt idx="7">
                  <c:v>Кузьмин А.</c:v>
                </c:pt>
                <c:pt idx="8">
                  <c:v>Бутаков А.А.</c:v>
                </c:pt>
                <c:pt idx="9">
                  <c:v>Сенченко А.В.</c:v>
                </c:pt>
              </c:strCache>
            </c:strRef>
          </c:cat>
          <c:val>
            <c:numRef>
              <c:f>'сводные таблицы'!$F$6:$F$15</c:f>
              <c:numCache>
                <c:formatCode>General</c:formatCode>
                <c:ptCount val="10"/>
                <c:pt idx="0">
                  <c:v>22</c:v>
                </c:pt>
                <c:pt idx="1">
                  <c:v>36</c:v>
                </c:pt>
                <c:pt idx="2">
                  <c:v>91</c:v>
                </c:pt>
                <c:pt idx="3">
                  <c:v>112</c:v>
                </c:pt>
                <c:pt idx="4">
                  <c:v>89</c:v>
                </c:pt>
                <c:pt idx="5">
                  <c:v>72</c:v>
                </c:pt>
                <c:pt idx="6">
                  <c:v>54</c:v>
                </c:pt>
                <c:pt idx="7">
                  <c:v>85</c:v>
                </c:pt>
                <c:pt idx="8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764672"/>
        <c:axId val="76766208"/>
      </c:barChart>
      <c:catAx>
        <c:axId val="767646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76766208"/>
        <c:crosses val="autoZero"/>
        <c:auto val="1"/>
        <c:lblAlgn val="ctr"/>
        <c:lblOffset val="100"/>
        <c:noMultiLvlLbl val="0"/>
      </c:catAx>
      <c:valAx>
        <c:axId val="76766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6764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200"/>
              <a:t>Результаты диагностики тест С.Мади "Жизнестойкость", гр № 13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'сводные таблицы'!$B$16</c:f>
              <c:strCache>
                <c:ptCount val="1"/>
                <c:pt idx="0">
                  <c:v>Овдин А.</c:v>
                </c:pt>
              </c:strCache>
            </c:strRef>
          </c:cat>
          <c:val>
            <c:numRef>
              <c:f>'сводные таблицы'!$F$16</c:f>
              <c:numCache>
                <c:formatCode>General</c:formatCode>
                <c:ptCount val="1"/>
                <c:pt idx="0">
                  <c:v>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803072"/>
        <c:axId val="76817152"/>
      </c:barChart>
      <c:catAx>
        <c:axId val="768030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76817152"/>
        <c:crosses val="autoZero"/>
        <c:auto val="1"/>
        <c:lblAlgn val="ctr"/>
        <c:lblOffset val="100"/>
        <c:noMultiLvlLbl val="0"/>
      </c:catAx>
      <c:valAx>
        <c:axId val="768171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6803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447675</xdr:colOff>
      <xdr:row>3</xdr:row>
      <xdr:rowOff>52387</xdr:rowOff>
    </xdr:from>
    <xdr:to>
      <xdr:col>17</xdr:col>
      <xdr:colOff>142875</xdr:colOff>
      <xdr:row>16</xdr:row>
      <xdr:rowOff>128587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438150</xdr:colOff>
      <xdr:row>17</xdr:row>
      <xdr:rowOff>176212</xdr:rowOff>
    </xdr:from>
    <xdr:to>
      <xdr:col>17</xdr:col>
      <xdr:colOff>133350</xdr:colOff>
      <xdr:row>32</xdr:row>
      <xdr:rowOff>61912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topLeftCell="A37" zoomScale="130" zoomScaleNormal="130" workbookViewId="0">
      <selection activeCell="E48" sqref="E48:F48"/>
    </sheetView>
  </sheetViews>
  <sheetFormatPr defaultRowHeight="15" x14ac:dyDescent="0.25"/>
  <cols>
    <col min="1" max="1" width="3" bestFit="1" customWidth="1"/>
    <col min="2" max="2" width="38" customWidth="1"/>
    <col min="3" max="3" width="3.28515625" bestFit="1" customWidth="1"/>
    <col min="6" max="6" width="7.7109375" customWidth="1"/>
    <col min="7" max="7" width="9.140625" hidden="1" customWidth="1"/>
    <col min="8" max="8" width="3.28515625" hidden="1" customWidth="1"/>
    <col min="9" max="10" width="8.140625" hidden="1" customWidth="1"/>
    <col min="11" max="11" width="5.5703125" hidden="1" customWidth="1"/>
    <col min="12" max="12" width="2.85546875" hidden="1" customWidth="1"/>
    <col min="13" max="13" width="3.28515625" hidden="1" customWidth="1"/>
    <col min="14" max="15" width="9.140625" hidden="1" customWidth="1"/>
    <col min="16" max="18" width="0.28515625" hidden="1" customWidth="1"/>
    <col min="19" max="19" width="3.85546875" customWidth="1"/>
    <col min="20" max="25" width="0.28515625" hidden="1" customWidth="1"/>
    <col min="26" max="26" width="8" bestFit="1" customWidth="1"/>
    <col min="29" max="29" width="14.85546875" bestFit="1" customWidth="1"/>
    <col min="30" max="30" width="5.42578125" bestFit="1" customWidth="1"/>
    <col min="31" max="31" width="6" hidden="1" customWidth="1"/>
    <col min="32" max="32" width="9.140625" hidden="1" customWidth="1"/>
  </cols>
  <sheetData>
    <row r="1" spans="1:32" x14ac:dyDescent="0.25">
      <c r="C1" s="3">
        <v>0</v>
      </c>
      <c r="D1" s="3">
        <v>1</v>
      </c>
      <c r="E1" s="3">
        <v>2</v>
      </c>
      <c r="F1" s="3">
        <v>3</v>
      </c>
    </row>
    <row r="2" spans="1:32" ht="43.5" customHeight="1" x14ac:dyDescent="0.25">
      <c r="A2" s="1" t="s">
        <v>0</v>
      </c>
      <c r="B2" s="9" t="s">
        <v>1</v>
      </c>
      <c r="C2" s="7" t="s">
        <v>2</v>
      </c>
      <c r="D2" s="7" t="s">
        <v>3</v>
      </c>
      <c r="E2" s="8" t="s">
        <v>4</v>
      </c>
      <c r="F2" s="8" t="s">
        <v>5</v>
      </c>
      <c r="M2" s="7" t="s">
        <v>2</v>
      </c>
      <c r="N2" s="7" t="s">
        <v>3</v>
      </c>
      <c r="O2" s="8" t="s">
        <v>4</v>
      </c>
      <c r="P2" s="8" t="s">
        <v>5</v>
      </c>
      <c r="Q2" s="8"/>
      <c r="R2" s="8"/>
      <c r="T2" s="8"/>
      <c r="U2" s="8"/>
      <c r="V2" s="8"/>
      <c r="W2" s="8"/>
      <c r="X2" s="8"/>
      <c r="Y2" s="8"/>
      <c r="Z2" s="23" t="s">
        <v>56</v>
      </c>
    </row>
    <row r="3" spans="1:32" ht="15.75" x14ac:dyDescent="0.25">
      <c r="A3" s="1">
        <v>1</v>
      </c>
      <c r="B3" s="1" t="s">
        <v>48</v>
      </c>
      <c r="C3" s="16"/>
      <c r="D3" s="16"/>
      <c r="E3" s="17">
        <v>1</v>
      </c>
      <c r="F3" s="17"/>
      <c r="L3">
        <v>1</v>
      </c>
      <c r="M3" s="5">
        <f>C3*3</f>
        <v>0</v>
      </c>
      <c r="N3" s="5">
        <f>D3*2</f>
        <v>0</v>
      </c>
      <c r="O3" s="5">
        <f>E3*1</f>
        <v>1</v>
      </c>
      <c r="P3" s="5">
        <f>F3*0</f>
        <v>0</v>
      </c>
      <c r="Q3" s="5"/>
      <c r="R3" s="5"/>
      <c r="T3" s="5"/>
      <c r="U3" s="5"/>
      <c r="V3" s="5"/>
      <c r="W3" s="5"/>
      <c r="X3" s="5"/>
      <c r="Y3" s="5"/>
      <c r="Z3" s="15">
        <f>SUM(M3:P3)</f>
        <v>1</v>
      </c>
      <c r="AE3" s="10"/>
    </row>
    <row r="4" spans="1:32" ht="25.5" x14ac:dyDescent="0.25">
      <c r="A4" s="1">
        <v>2</v>
      </c>
      <c r="B4" s="1" t="s">
        <v>6</v>
      </c>
      <c r="C4" s="16"/>
      <c r="D4" s="16">
        <v>1</v>
      </c>
      <c r="E4" s="17"/>
      <c r="F4" s="17"/>
      <c r="L4">
        <v>2</v>
      </c>
      <c r="M4" s="5">
        <f t="shared" ref="M4:M5" si="0">C4*3</f>
        <v>0</v>
      </c>
      <c r="N4" s="5">
        <f t="shared" ref="N4:N5" si="1">D4*2</f>
        <v>2</v>
      </c>
      <c r="O4" s="5">
        <f t="shared" ref="O4:O5" si="2">E4*1</f>
        <v>0</v>
      </c>
      <c r="P4" s="5">
        <f t="shared" ref="P4:P5" si="3">F4*0</f>
        <v>0</v>
      </c>
      <c r="Q4" s="5"/>
      <c r="R4" s="5"/>
      <c r="T4" s="5"/>
      <c r="U4" s="5"/>
      <c r="V4" s="5"/>
      <c r="W4" s="5"/>
      <c r="X4" s="5"/>
      <c r="Y4" s="5"/>
      <c r="Z4" s="15">
        <f t="shared" ref="Z4:Z47" si="4">SUM(M4:P4)</f>
        <v>2</v>
      </c>
      <c r="AE4" s="12">
        <f>Z6+Z14+Z24+Z25+Z26+Z31+Z43</f>
        <v>13</v>
      </c>
      <c r="AF4">
        <f>Z4+Z5+Z12+Z13+Z16+Z30+Z34+Z39+Z40+Z42+Z44</f>
        <v>23</v>
      </c>
    </row>
    <row r="5" spans="1:32" ht="25.5" x14ac:dyDescent="0.25">
      <c r="A5" s="1">
        <v>3</v>
      </c>
      <c r="B5" s="1" t="s">
        <v>49</v>
      </c>
      <c r="C5" s="16">
        <v>1</v>
      </c>
      <c r="D5" s="16"/>
      <c r="E5" s="17"/>
      <c r="F5" s="17"/>
      <c r="L5">
        <v>3</v>
      </c>
      <c r="M5" s="5">
        <f t="shared" si="0"/>
        <v>3</v>
      </c>
      <c r="N5" s="5">
        <f t="shared" si="1"/>
        <v>0</v>
      </c>
      <c r="O5" s="5">
        <f t="shared" si="2"/>
        <v>0</v>
      </c>
      <c r="P5" s="5">
        <f t="shared" si="3"/>
        <v>0</v>
      </c>
      <c r="Q5" s="5"/>
      <c r="R5" s="5"/>
      <c r="T5" s="5"/>
      <c r="U5" s="5"/>
      <c r="V5" s="5"/>
      <c r="W5" s="5"/>
      <c r="X5" s="5"/>
      <c r="Y5" s="5"/>
      <c r="Z5" s="15">
        <f t="shared" si="4"/>
        <v>3</v>
      </c>
      <c r="AE5" s="12">
        <f>Z11+Z17+Z19+Z23+Z27+Z46</f>
        <v>15</v>
      </c>
      <c r="AF5">
        <f>Z3+Z7+Z8+Z10+Z18+Z22+Z29+Z33+Z37+Z41+Z45</f>
        <v>19</v>
      </c>
    </row>
    <row r="6" spans="1:32" ht="15.75" x14ac:dyDescent="0.25">
      <c r="A6" s="1">
        <v>4</v>
      </c>
      <c r="B6" s="1" t="s">
        <v>7</v>
      </c>
      <c r="C6" s="16"/>
      <c r="D6" s="16"/>
      <c r="E6" s="17">
        <v>1</v>
      </c>
      <c r="F6" s="17"/>
      <c r="L6" s="13">
        <v>4</v>
      </c>
      <c r="M6" s="5">
        <f>C6*0</f>
        <v>0</v>
      </c>
      <c r="N6" s="5">
        <f>D6*1</f>
        <v>0</v>
      </c>
      <c r="O6" s="5">
        <f>E6*2</f>
        <v>2</v>
      </c>
      <c r="P6" s="5">
        <f>F6*3</f>
        <v>0</v>
      </c>
      <c r="Q6" s="5"/>
      <c r="R6" s="5"/>
      <c r="T6" s="5"/>
      <c r="U6" s="5"/>
      <c r="V6" s="5"/>
      <c r="W6" s="5"/>
      <c r="X6" s="5"/>
      <c r="Y6" s="5"/>
      <c r="Z6" s="15">
        <f t="shared" si="4"/>
        <v>2</v>
      </c>
      <c r="AE6" s="12">
        <f>Z36+Z47+Z9+Z15+Z20+Z21+Z28+Z32+Z35+Z38</f>
        <v>13</v>
      </c>
    </row>
    <row r="7" spans="1:32" ht="15.75" x14ac:dyDescent="0.25">
      <c r="A7" s="1">
        <v>5</v>
      </c>
      <c r="B7" s="1" t="s">
        <v>8</v>
      </c>
      <c r="C7" s="16"/>
      <c r="D7" s="16">
        <v>1</v>
      </c>
      <c r="E7" s="17"/>
      <c r="F7" s="17"/>
      <c r="L7">
        <v>5</v>
      </c>
      <c r="M7" s="5">
        <f t="shared" ref="M7:M45" si="5">C7*3</f>
        <v>0</v>
      </c>
      <c r="N7" s="5">
        <f>D7*2</f>
        <v>2</v>
      </c>
      <c r="O7" s="5">
        <f>E7*1</f>
        <v>0</v>
      </c>
      <c r="P7" s="5">
        <f>F7*0</f>
        <v>0</v>
      </c>
      <c r="Q7" s="5"/>
      <c r="R7" s="5"/>
      <c r="T7" s="5"/>
      <c r="U7" s="5"/>
      <c r="V7" s="5"/>
      <c r="W7" s="5"/>
      <c r="X7" s="5"/>
      <c r="Y7" s="5"/>
      <c r="Z7" s="15">
        <f t="shared" si="4"/>
        <v>2</v>
      </c>
    </row>
    <row r="8" spans="1:32" ht="25.5" x14ac:dyDescent="0.25">
      <c r="A8" s="1">
        <v>6</v>
      </c>
      <c r="B8" s="1" t="s">
        <v>9</v>
      </c>
      <c r="C8" s="16"/>
      <c r="D8" s="16"/>
      <c r="E8" s="17"/>
      <c r="F8" s="17">
        <v>1</v>
      </c>
      <c r="H8" s="3"/>
      <c r="I8" s="3"/>
      <c r="J8" s="3"/>
      <c r="K8" s="3"/>
      <c r="L8">
        <v>6</v>
      </c>
      <c r="M8" s="5">
        <f t="shared" si="5"/>
        <v>0</v>
      </c>
      <c r="N8" s="5">
        <f t="shared" ref="N8:N10" si="6">D8*2</f>
        <v>0</v>
      </c>
      <c r="O8" s="5">
        <f t="shared" ref="O8:O10" si="7">E8*1</f>
        <v>0</v>
      </c>
      <c r="P8" s="5">
        <f t="shared" ref="P8:P10" si="8">F8*0</f>
        <v>0</v>
      </c>
      <c r="Q8" s="5"/>
      <c r="R8" s="5"/>
      <c r="T8" s="5"/>
      <c r="U8" s="5"/>
      <c r="V8" s="5"/>
      <c r="W8" s="5"/>
      <c r="X8" s="5"/>
      <c r="Y8" s="5"/>
      <c r="Z8" s="15">
        <f t="shared" si="4"/>
        <v>0</v>
      </c>
    </row>
    <row r="9" spans="1:32" ht="25.5" x14ac:dyDescent="0.25">
      <c r="A9" s="1">
        <v>7</v>
      </c>
      <c r="B9" s="1" t="s">
        <v>10</v>
      </c>
      <c r="C9" s="16"/>
      <c r="D9" s="16">
        <v>1</v>
      </c>
      <c r="E9" s="17"/>
      <c r="F9" s="17"/>
      <c r="L9">
        <v>7</v>
      </c>
      <c r="M9" s="5">
        <f t="shared" si="5"/>
        <v>0</v>
      </c>
      <c r="N9" s="5">
        <f t="shared" si="6"/>
        <v>2</v>
      </c>
      <c r="O9" s="5">
        <f t="shared" si="7"/>
        <v>0</v>
      </c>
      <c r="P9" s="5">
        <f t="shared" si="8"/>
        <v>0</v>
      </c>
      <c r="Q9" s="5"/>
      <c r="R9" s="5"/>
      <c r="T9" s="5"/>
      <c r="U9" s="5"/>
      <c r="V9" s="5"/>
      <c r="W9" s="5"/>
      <c r="X9" s="5"/>
      <c r="Y9" s="5"/>
      <c r="Z9" s="15">
        <f t="shared" si="4"/>
        <v>2</v>
      </c>
    </row>
    <row r="10" spans="1:32" ht="25.5" x14ac:dyDescent="0.25">
      <c r="A10" s="2">
        <v>8</v>
      </c>
      <c r="B10" s="1" t="s">
        <v>11</v>
      </c>
      <c r="C10" s="16"/>
      <c r="D10" s="16">
        <v>1</v>
      </c>
      <c r="E10" s="17"/>
      <c r="F10" s="17"/>
      <c r="L10">
        <v>8</v>
      </c>
      <c r="M10" s="5">
        <f t="shared" si="5"/>
        <v>0</v>
      </c>
      <c r="N10" s="5">
        <f t="shared" si="6"/>
        <v>2</v>
      </c>
      <c r="O10" s="5">
        <f t="shared" si="7"/>
        <v>0</v>
      </c>
      <c r="P10" s="5">
        <f t="shared" si="8"/>
        <v>0</v>
      </c>
      <c r="Q10" s="5"/>
      <c r="R10" s="5"/>
      <c r="T10" s="5"/>
      <c r="U10" s="5"/>
      <c r="V10" s="5"/>
      <c r="W10" s="5"/>
      <c r="X10" s="5"/>
      <c r="Y10" s="5"/>
      <c r="Z10" s="15">
        <f t="shared" si="4"/>
        <v>2</v>
      </c>
    </row>
    <row r="11" spans="1:32" ht="25.5" x14ac:dyDescent="0.25">
      <c r="A11" s="1">
        <v>9</v>
      </c>
      <c r="B11" s="1" t="s">
        <v>12</v>
      </c>
      <c r="C11" s="16"/>
      <c r="D11" s="16"/>
      <c r="E11" s="17">
        <v>1</v>
      </c>
      <c r="F11" s="17"/>
      <c r="L11" s="13">
        <v>9</v>
      </c>
      <c r="M11" s="5">
        <f>C11*0</f>
        <v>0</v>
      </c>
      <c r="N11" s="5">
        <f>D11*1</f>
        <v>0</v>
      </c>
      <c r="O11" s="5">
        <f>E11*2</f>
        <v>2</v>
      </c>
      <c r="P11" s="5">
        <f>F11*3</f>
        <v>0</v>
      </c>
      <c r="Q11" s="5"/>
      <c r="R11" s="5"/>
      <c r="T11" s="5"/>
      <c r="U11" s="5"/>
      <c r="V11" s="5"/>
      <c r="W11" s="5"/>
      <c r="X11" s="5"/>
      <c r="Y11" s="5"/>
      <c r="Z11" s="15">
        <f t="shared" si="4"/>
        <v>2</v>
      </c>
    </row>
    <row r="12" spans="1:32" ht="25.5" x14ac:dyDescent="0.25">
      <c r="A12" s="1">
        <v>10</v>
      </c>
      <c r="B12" s="1" t="s">
        <v>52</v>
      </c>
      <c r="C12" s="16"/>
      <c r="D12" s="16"/>
      <c r="E12" s="17">
        <v>1</v>
      </c>
      <c r="F12" s="17"/>
      <c r="L12">
        <v>10</v>
      </c>
      <c r="M12" s="5">
        <f t="shared" si="5"/>
        <v>0</v>
      </c>
      <c r="N12" s="5">
        <f>D12*2</f>
        <v>0</v>
      </c>
      <c r="O12" s="5">
        <f>E12*1</f>
        <v>1</v>
      </c>
      <c r="P12" s="5">
        <f>F12*0</f>
        <v>0</v>
      </c>
      <c r="Q12" s="5"/>
      <c r="R12" s="5"/>
      <c r="T12" s="5"/>
      <c r="U12" s="5"/>
      <c r="V12" s="5"/>
      <c r="W12" s="5"/>
      <c r="X12" s="5"/>
      <c r="Y12" s="5"/>
      <c r="Z12" s="15">
        <f t="shared" si="4"/>
        <v>1</v>
      </c>
    </row>
    <row r="13" spans="1:32" ht="25.5" x14ac:dyDescent="0.25">
      <c r="A13" s="1">
        <v>11</v>
      </c>
      <c r="B13" s="1" t="s">
        <v>13</v>
      </c>
      <c r="C13" s="16"/>
      <c r="D13" s="16">
        <v>1</v>
      </c>
      <c r="E13" s="17"/>
      <c r="F13" s="17"/>
      <c r="L13">
        <v>11</v>
      </c>
      <c r="M13" s="5">
        <f t="shared" si="5"/>
        <v>0</v>
      </c>
      <c r="N13" s="5">
        <f t="shared" ref="N13:N45" si="9">D13*2</f>
        <v>2</v>
      </c>
      <c r="O13" s="5">
        <f t="shared" ref="O13:O45" si="10">E13*1</f>
        <v>0</v>
      </c>
      <c r="P13" s="5">
        <f t="shared" ref="P13:P45" si="11">F13*0</f>
        <v>0</v>
      </c>
      <c r="Q13" s="5"/>
      <c r="R13" s="5"/>
      <c r="T13" s="5"/>
      <c r="U13" s="5"/>
      <c r="V13" s="5"/>
      <c r="W13" s="5"/>
      <c r="X13" s="5"/>
      <c r="Y13" s="5"/>
      <c r="Z13" s="15">
        <f t="shared" si="4"/>
        <v>2</v>
      </c>
    </row>
    <row r="14" spans="1:32" ht="25.5" x14ac:dyDescent="0.25">
      <c r="A14" s="1">
        <v>12</v>
      </c>
      <c r="B14" s="1" t="s">
        <v>14</v>
      </c>
      <c r="C14" s="16"/>
      <c r="D14" s="16">
        <v>1</v>
      </c>
      <c r="E14" s="17"/>
      <c r="F14" s="17"/>
      <c r="L14" s="13">
        <v>12</v>
      </c>
      <c r="M14" s="5">
        <f>C14*0</f>
        <v>0</v>
      </c>
      <c r="N14" s="5">
        <f>D14*1</f>
        <v>1</v>
      </c>
      <c r="O14" s="5">
        <f>E14*2</f>
        <v>0</v>
      </c>
      <c r="P14" s="5">
        <f>F14*3</f>
        <v>0</v>
      </c>
      <c r="Q14" s="5"/>
      <c r="R14" s="5"/>
      <c r="T14" s="5"/>
      <c r="U14" s="5"/>
      <c r="V14" s="5"/>
      <c r="W14" s="5"/>
      <c r="X14" s="5"/>
      <c r="Y14" s="5"/>
      <c r="Z14" s="15">
        <f t="shared" si="4"/>
        <v>1</v>
      </c>
    </row>
    <row r="15" spans="1:32" ht="15.75" x14ac:dyDescent="0.25">
      <c r="A15" s="1">
        <v>13</v>
      </c>
      <c r="B15" s="1" t="s">
        <v>15</v>
      </c>
      <c r="C15" s="16"/>
      <c r="D15" s="16"/>
      <c r="E15" s="17">
        <v>1</v>
      </c>
      <c r="F15" s="17"/>
      <c r="L15">
        <v>13</v>
      </c>
      <c r="M15" s="5">
        <f t="shared" si="5"/>
        <v>0</v>
      </c>
      <c r="N15" s="5">
        <f t="shared" si="9"/>
        <v>0</v>
      </c>
      <c r="O15" s="5">
        <f t="shared" si="10"/>
        <v>1</v>
      </c>
      <c r="P15" s="5">
        <f t="shared" si="11"/>
        <v>0</v>
      </c>
      <c r="Q15" s="5"/>
      <c r="R15" s="5"/>
      <c r="T15" s="5"/>
      <c r="U15" s="5"/>
      <c r="V15" s="5"/>
      <c r="W15" s="5"/>
      <c r="X15" s="5"/>
      <c r="Y15" s="5"/>
      <c r="Z15" s="15">
        <f t="shared" si="4"/>
        <v>1</v>
      </c>
    </row>
    <row r="16" spans="1:32" ht="25.5" x14ac:dyDescent="0.25">
      <c r="A16" s="1">
        <v>14</v>
      </c>
      <c r="B16" s="1" t="s">
        <v>16</v>
      </c>
      <c r="C16" s="16">
        <v>1</v>
      </c>
      <c r="D16" s="16"/>
      <c r="E16" s="17"/>
      <c r="F16" s="17"/>
      <c r="L16">
        <v>14</v>
      </c>
      <c r="M16" s="5">
        <f t="shared" si="5"/>
        <v>3</v>
      </c>
      <c r="N16" s="5">
        <f t="shared" si="9"/>
        <v>0</v>
      </c>
      <c r="O16" s="5">
        <f t="shared" si="10"/>
        <v>0</v>
      </c>
      <c r="P16" s="5">
        <f t="shared" si="11"/>
        <v>0</v>
      </c>
      <c r="Q16" s="5"/>
      <c r="R16" s="5"/>
      <c r="T16" s="5"/>
      <c r="U16" s="5"/>
      <c r="V16" s="5"/>
      <c r="W16" s="5"/>
      <c r="X16" s="5"/>
      <c r="Y16" s="5"/>
      <c r="Z16" s="15">
        <f t="shared" si="4"/>
        <v>3</v>
      </c>
    </row>
    <row r="17" spans="1:26" ht="25.5" x14ac:dyDescent="0.25">
      <c r="A17" s="1">
        <v>15</v>
      </c>
      <c r="B17" s="1" t="s">
        <v>17</v>
      </c>
      <c r="C17" s="16"/>
      <c r="D17" s="16"/>
      <c r="E17" s="17"/>
      <c r="F17" s="17">
        <v>1</v>
      </c>
      <c r="L17" s="13">
        <v>15</v>
      </c>
      <c r="M17" s="5">
        <f>C17*0</f>
        <v>0</v>
      </c>
      <c r="N17" s="5">
        <f>D17*1</f>
        <v>0</v>
      </c>
      <c r="O17" s="5">
        <f>E17*2</f>
        <v>0</v>
      </c>
      <c r="P17" s="5">
        <f>F17*3</f>
        <v>3</v>
      </c>
      <c r="Q17" s="5"/>
      <c r="R17" s="5"/>
      <c r="T17" s="5"/>
      <c r="U17" s="5"/>
      <c r="V17" s="5"/>
      <c r="W17" s="5"/>
      <c r="X17" s="5"/>
      <c r="Y17" s="5"/>
      <c r="Z17" s="15">
        <f t="shared" si="4"/>
        <v>3</v>
      </c>
    </row>
    <row r="18" spans="1:26" ht="15.75" x14ac:dyDescent="0.25">
      <c r="A18" s="1">
        <v>16</v>
      </c>
      <c r="B18" s="1" t="s">
        <v>18</v>
      </c>
      <c r="C18" s="16"/>
      <c r="D18" s="16">
        <v>1</v>
      </c>
      <c r="E18" s="17"/>
      <c r="F18" s="17"/>
      <c r="L18">
        <v>16</v>
      </c>
      <c r="M18" s="5">
        <f t="shared" si="5"/>
        <v>0</v>
      </c>
      <c r="N18" s="5">
        <f t="shared" si="9"/>
        <v>2</v>
      </c>
      <c r="O18" s="5">
        <f t="shared" si="10"/>
        <v>0</v>
      </c>
      <c r="P18" s="5">
        <f t="shared" si="11"/>
        <v>0</v>
      </c>
      <c r="Q18" s="5"/>
      <c r="R18" s="5"/>
      <c r="T18" s="5"/>
      <c r="U18" s="5"/>
      <c r="V18" s="5"/>
      <c r="W18" s="5"/>
      <c r="X18" s="5"/>
      <c r="Y18" s="5"/>
      <c r="Z18" s="15">
        <f t="shared" si="4"/>
        <v>2</v>
      </c>
    </row>
    <row r="19" spans="1:26" ht="25.5" x14ac:dyDescent="0.25">
      <c r="A19" s="1">
        <v>17</v>
      </c>
      <c r="B19" s="1" t="s">
        <v>19</v>
      </c>
      <c r="C19" s="16"/>
      <c r="D19" s="16"/>
      <c r="E19" s="17"/>
      <c r="F19" s="17">
        <v>1</v>
      </c>
      <c r="L19" s="13">
        <v>17</v>
      </c>
      <c r="M19" s="5">
        <f>C19*0</f>
        <v>0</v>
      </c>
      <c r="N19" s="5">
        <f>D19*1</f>
        <v>0</v>
      </c>
      <c r="O19" s="5">
        <f>E19*2</f>
        <v>0</v>
      </c>
      <c r="P19" s="5">
        <f>F19*3</f>
        <v>3</v>
      </c>
      <c r="Q19" s="5"/>
      <c r="R19" s="5"/>
      <c r="T19" s="5"/>
      <c r="U19" s="5"/>
      <c r="V19" s="5"/>
      <c r="W19" s="5"/>
      <c r="X19" s="5"/>
      <c r="Y19" s="5"/>
      <c r="Z19" s="15">
        <f t="shared" si="4"/>
        <v>3</v>
      </c>
    </row>
    <row r="20" spans="1:26" ht="25.5" x14ac:dyDescent="0.25">
      <c r="A20" s="1">
        <v>18</v>
      </c>
      <c r="B20" s="1" t="s">
        <v>20</v>
      </c>
      <c r="C20" s="16"/>
      <c r="D20" s="16">
        <v>1</v>
      </c>
      <c r="E20" s="17"/>
      <c r="F20" s="17"/>
      <c r="H20" s="3"/>
      <c r="I20" s="3"/>
      <c r="J20" s="3"/>
      <c r="K20" s="3">
        <v>3</v>
      </c>
      <c r="L20">
        <v>18</v>
      </c>
      <c r="M20" s="5">
        <f t="shared" si="5"/>
        <v>0</v>
      </c>
      <c r="N20" s="5">
        <f t="shared" si="9"/>
        <v>2</v>
      </c>
      <c r="O20" s="5">
        <f t="shared" si="10"/>
        <v>0</v>
      </c>
      <c r="P20" s="5">
        <f t="shared" si="11"/>
        <v>0</v>
      </c>
      <c r="Q20" s="5"/>
      <c r="R20" s="5"/>
      <c r="T20" s="5"/>
      <c r="U20" s="5"/>
      <c r="V20" s="5"/>
      <c r="W20" s="5"/>
      <c r="X20" s="5"/>
      <c r="Y20" s="5"/>
      <c r="Z20" s="15">
        <f t="shared" si="4"/>
        <v>2</v>
      </c>
    </row>
    <row r="21" spans="1:26" ht="38.25" x14ac:dyDescent="0.25">
      <c r="A21" s="1">
        <v>19</v>
      </c>
      <c r="B21" s="1" t="s">
        <v>21</v>
      </c>
      <c r="C21" s="16"/>
      <c r="D21" s="16"/>
      <c r="E21" s="17"/>
      <c r="F21" s="17">
        <v>1</v>
      </c>
      <c r="H21" s="4" t="s">
        <v>2</v>
      </c>
      <c r="I21" s="4" t="s">
        <v>3</v>
      </c>
      <c r="J21" s="6" t="s">
        <v>4</v>
      </c>
      <c r="K21" s="6" t="s">
        <v>5</v>
      </c>
      <c r="L21">
        <v>19</v>
      </c>
      <c r="M21" s="5">
        <f t="shared" si="5"/>
        <v>0</v>
      </c>
      <c r="N21" s="5">
        <f t="shared" si="9"/>
        <v>0</v>
      </c>
      <c r="O21" s="5">
        <f t="shared" si="10"/>
        <v>0</v>
      </c>
      <c r="P21" s="5">
        <f t="shared" si="11"/>
        <v>0</v>
      </c>
      <c r="Q21" s="5"/>
      <c r="R21" s="5"/>
      <c r="T21" s="5"/>
      <c r="U21" s="5"/>
      <c r="V21" s="5"/>
      <c r="W21" s="5"/>
      <c r="X21" s="5"/>
      <c r="Y21" s="5"/>
      <c r="Z21" s="15">
        <f t="shared" si="4"/>
        <v>0</v>
      </c>
    </row>
    <row r="22" spans="1:26" ht="25.5" x14ac:dyDescent="0.25">
      <c r="A22" s="1">
        <v>20</v>
      </c>
      <c r="B22" s="1" t="s">
        <v>22</v>
      </c>
      <c r="C22" s="16">
        <v>1</v>
      </c>
      <c r="D22" s="16"/>
      <c r="E22" s="17"/>
      <c r="F22" s="17"/>
      <c r="L22">
        <v>20</v>
      </c>
      <c r="M22" s="5">
        <f t="shared" si="5"/>
        <v>3</v>
      </c>
      <c r="N22" s="5">
        <f t="shared" si="9"/>
        <v>0</v>
      </c>
      <c r="O22" s="5">
        <f t="shared" si="10"/>
        <v>0</v>
      </c>
      <c r="P22" s="5">
        <f t="shared" si="11"/>
        <v>0</v>
      </c>
      <c r="Q22" s="5"/>
      <c r="R22" s="5"/>
      <c r="T22" s="5"/>
      <c r="U22" s="5"/>
      <c r="V22" s="5"/>
      <c r="W22" s="5"/>
      <c r="X22" s="5"/>
      <c r="Y22" s="5"/>
      <c r="Z22" s="15">
        <f t="shared" si="4"/>
        <v>3</v>
      </c>
    </row>
    <row r="23" spans="1:26" ht="25.5" x14ac:dyDescent="0.25">
      <c r="A23" s="1">
        <v>21</v>
      </c>
      <c r="B23" s="1" t="s">
        <v>23</v>
      </c>
      <c r="C23" s="16"/>
      <c r="D23" s="16"/>
      <c r="E23" s="17"/>
      <c r="F23" s="17">
        <v>1</v>
      </c>
      <c r="L23" s="13">
        <v>21</v>
      </c>
      <c r="M23" s="5">
        <f>C23*0</f>
        <v>0</v>
      </c>
      <c r="N23" s="5">
        <f>D23*1</f>
        <v>0</v>
      </c>
      <c r="O23" s="5">
        <f>E23*2</f>
        <v>0</v>
      </c>
      <c r="P23" s="5">
        <f>F23*3</f>
        <v>3</v>
      </c>
      <c r="Q23" s="5"/>
      <c r="R23" s="5"/>
      <c r="T23" s="5"/>
      <c r="U23" s="5"/>
      <c r="V23" s="5"/>
      <c r="W23" s="5"/>
      <c r="X23" s="5"/>
      <c r="Y23" s="5"/>
      <c r="Z23" s="15">
        <f t="shared" si="4"/>
        <v>3</v>
      </c>
    </row>
    <row r="24" spans="1:26" ht="15.75" x14ac:dyDescent="0.25">
      <c r="A24" s="1">
        <v>22</v>
      </c>
      <c r="B24" s="1" t="s">
        <v>24</v>
      </c>
      <c r="C24" s="16"/>
      <c r="D24" s="16"/>
      <c r="E24" s="17">
        <v>1</v>
      </c>
      <c r="F24" s="17"/>
      <c r="L24" s="13">
        <v>22</v>
      </c>
      <c r="M24" s="5">
        <f t="shared" ref="M24:M27" si="12">C24*0</f>
        <v>0</v>
      </c>
      <c r="N24" s="5">
        <f t="shared" ref="N24:N27" si="13">D24*1</f>
        <v>0</v>
      </c>
      <c r="O24" s="5">
        <f t="shared" ref="O24:O27" si="14">E24*2</f>
        <v>2</v>
      </c>
      <c r="P24" s="5">
        <f t="shared" ref="P24:P27" si="15">F24*3</f>
        <v>0</v>
      </c>
      <c r="Q24" s="5"/>
      <c r="R24" s="5"/>
      <c r="T24" s="5"/>
      <c r="U24" s="5"/>
      <c r="V24" s="5"/>
      <c r="W24" s="5"/>
      <c r="X24" s="5"/>
      <c r="Y24" s="5"/>
      <c r="Z24" s="15">
        <f t="shared" si="4"/>
        <v>2</v>
      </c>
    </row>
    <row r="25" spans="1:26" ht="38.25" x14ac:dyDescent="0.25">
      <c r="A25" s="1">
        <v>23</v>
      </c>
      <c r="B25" s="1" t="s">
        <v>25</v>
      </c>
      <c r="C25" s="16"/>
      <c r="D25" s="16"/>
      <c r="E25" s="17">
        <v>1</v>
      </c>
      <c r="F25" s="17"/>
      <c r="L25" s="13">
        <v>23</v>
      </c>
      <c r="M25" s="5">
        <f t="shared" si="12"/>
        <v>0</v>
      </c>
      <c r="N25" s="5">
        <f t="shared" si="13"/>
        <v>0</v>
      </c>
      <c r="O25" s="5">
        <f t="shared" si="14"/>
        <v>2</v>
      </c>
      <c r="P25" s="5">
        <f t="shared" si="15"/>
        <v>0</v>
      </c>
      <c r="Q25" s="5"/>
      <c r="R25" s="5"/>
      <c r="T25" s="5"/>
      <c r="U25" s="5"/>
      <c r="V25" s="5"/>
      <c r="W25" s="5"/>
      <c r="X25" s="5"/>
      <c r="Y25" s="5"/>
      <c r="Z25" s="15">
        <f t="shared" si="4"/>
        <v>2</v>
      </c>
    </row>
    <row r="26" spans="1:26" ht="15.75" x14ac:dyDescent="0.25">
      <c r="A26" s="1">
        <v>24</v>
      </c>
      <c r="B26" s="1" t="s">
        <v>26</v>
      </c>
      <c r="C26" s="16"/>
      <c r="D26" s="16"/>
      <c r="E26" s="17">
        <v>1</v>
      </c>
      <c r="F26" s="17"/>
      <c r="L26" s="13">
        <v>24</v>
      </c>
      <c r="M26" s="5">
        <f t="shared" si="12"/>
        <v>0</v>
      </c>
      <c r="N26" s="5">
        <f t="shared" si="13"/>
        <v>0</v>
      </c>
      <c r="O26" s="5">
        <f t="shared" si="14"/>
        <v>2</v>
      </c>
      <c r="P26" s="5">
        <f t="shared" si="15"/>
        <v>0</v>
      </c>
      <c r="Q26" s="5"/>
      <c r="R26" s="5"/>
      <c r="T26" s="5"/>
      <c r="U26" s="5"/>
      <c r="V26" s="5"/>
      <c r="W26" s="5"/>
      <c r="X26" s="5"/>
      <c r="Y26" s="5"/>
      <c r="Z26" s="15">
        <f t="shared" si="4"/>
        <v>2</v>
      </c>
    </row>
    <row r="27" spans="1:26" ht="25.5" x14ac:dyDescent="0.25">
      <c r="A27" s="1">
        <v>25</v>
      </c>
      <c r="B27" s="1" t="s">
        <v>27</v>
      </c>
      <c r="C27" s="16"/>
      <c r="D27" s="16"/>
      <c r="E27" s="17">
        <v>1</v>
      </c>
      <c r="F27" s="17"/>
      <c r="L27" s="13">
        <v>25</v>
      </c>
      <c r="M27" s="5">
        <f t="shared" si="12"/>
        <v>0</v>
      </c>
      <c r="N27" s="5">
        <f t="shared" si="13"/>
        <v>0</v>
      </c>
      <c r="O27" s="5">
        <f t="shared" si="14"/>
        <v>2</v>
      </c>
      <c r="P27" s="5">
        <f t="shared" si="15"/>
        <v>0</v>
      </c>
      <c r="Q27" s="5"/>
      <c r="R27" s="5"/>
      <c r="T27" s="5"/>
      <c r="U27" s="5"/>
      <c r="V27" s="5"/>
      <c r="W27" s="5"/>
      <c r="X27" s="5"/>
      <c r="Y27" s="5"/>
      <c r="Z27" s="15">
        <f t="shared" si="4"/>
        <v>2</v>
      </c>
    </row>
    <row r="28" spans="1:26" ht="15.75" x14ac:dyDescent="0.25">
      <c r="A28" s="1">
        <v>26</v>
      </c>
      <c r="B28" s="1" t="s">
        <v>28</v>
      </c>
      <c r="C28" s="16"/>
      <c r="D28" s="16">
        <v>1</v>
      </c>
      <c r="E28" s="17"/>
      <c r="F28" s="17"/>
      <c r="L28">
        <v>26</v>
      </c>
      <c r="M28" s="5">
        <f t="shared" si="5"/>
        <v>0</v>
      </c>
      <c r="N28" s="5">
        <f t="shared" si="9"/>
        <v>2</v>
      </c>
      <c r="O28" s="5">
        <f t="shared" si="10"/>
        <v>0</v>
      </c>
      <c r="P28" s="5">
        <f t="shared" si="11"/>
        <v>0</v>
      </c>
      <c r="Q28" s="5"/>
      <c r="R28" s="5"/>
      <c r="T28" s="5"/>
      <c r="U28" s="5"/>
      <c r="V28" s="5"/>
      <c r="W28" s="5"/>
      <c r="X28" s="5"/>
      <c r="Y28" s="5"/>
      <c r="Z28" s="15">
        <f t="shared" si="4"/>
        <v>2</v>
      </c>
    </row>
    <row r="29" spans="1:26" ht="38.25" x14ac:dyDescent="0.25">
      <c r="A29" s="1">
        <v>27</v>
      </c>
      <c r="B29" s="1" t="s">
        <v>29</v>
      </c>
      <c r="C29" s="16"/>
      <c r="D29" s="16">
        <v>1</v>
      </c>
      <c r="E29" s="17"/>
      <c r="F29" s="17"/>
      <c r="L29">
        <v>27</v>
      </c>
      <c r="M29" s="5">
        <f t="shared" si="5"/>
        <v>0</v>
      </c>
      <c r="N29" s="5">
        <f t="shared" si="9"/>
        <v>2</v>
      </c>
      <c r="O29" s="5">
        <f t="shared" si="10"/>
        <v>0</v>
      </c>
      <c r="P29" s="5">
        <f t="shared" si="11"/>
        <v>0</v>
      </c>
      <c r="Q29" s="5"/>
      <c r="R29" s="5"/>
      <c r="T29" s="5"/>
      <c r="U29" s="5"/>
      <c r="V29" s="5"/>
      <c r="W29" s="5"/>
      <c r="X29" s="5"/>
      <c r="Y29" s="5"/>
      <c r="Z29" s="15">
        <f t="shared" si="4"/>
        <v>2</v>
      </c>
    </row>
    <row r="30" spans="1:26" ht="15.75" x14ac:dyDescent="0.25">
      <c r="A30" s="1">
        <v>28</v>
      </c>
      <c r="B30" s="1" t="s">
        <v>30</v>
      </c>
      <c r="C30" s="16">
        <v>1</v>
      </c>
      <c r="D30" s="16"/>
      <c r="E30" s="17"/>
      <c r="F30" s="17"/>
      <c r="L30">
        <v>28</v>
      </c>
      <c r="M30" s="5">
        <f t="shared" si="5"/>
        <v>3</v>
      </c>
      <c r="N30" s="5">
        <f t="shared" si="9"/>
        <v>0</v>
      </c>
      <c r="O30" s="5">
        <f t="shared" si="10"/>
        <v>0</v>
      </c>
      <c r="P30" s="5">
        <f t="shared" si="11"/>
        <v>0</v>
      </c>
      <c r="Q30" s="5"/>
      <c r="R30" s="5"/>
      <c r="T30" s="5"/>
      <c r="U30" s="5"/>
      <c r="V30" s="5"/>
      <c r="W30" s="5"/>
      <c r="X30" s="5"/>
      <c r="Y30" s="5"/>
      <c r="Z30" s="15">
        <f t="shared" si="4"/>
        <v>3</v>
      </c>
    </row>
    <row r="31" spans="1:26" ht="25.5" x14ac:dyDescent="0.25">
      <c r="A31" s="1">
        <v>29</v>
      </c>
      <c r="B31" s="1" t="s">
        <v>31</v>
      </c>
      <c r="C31" s="16"/>
      <c r="D31" s="16"/>
      <c r="E31" s="17">
        <v>1</v>
      </c>
      <c r="F31" s="17"/>
      <c r="L31" s="13">
        <v>29</v>
      </c>
      <c r="M31" s="5">
        <f>C31*0</f>
        <v>0</v>
      </c>
      <c r="N31" s="5">
        <f>D31*1</f>
        <v>0</v>
      </c>
      <c r="O31" s="5">
        <f>E31*2</f>
        <v>2</v>
      </c>
      <c r="P31" s="5">
        <f>F31*3</f>
        <v>0</v>
      </c>
      <c r="Q31" s="5"/>
      <c r="R31" s="5"/>
      <c r="T31" s="5"/>
      <c r="U31" s="5"/>
      <c r="V31" s="5"/>
      <c r="W31" s="5"/>
      <c r="X31" s="5"/>
      <c r="Y31" s="5"/>
      <c r="Z31" s="15">
        <f t="shared" si="4"/>
        <v>2</v>
      </c>
    </row>
    <row r="32" spans="1:26" ht="25.5" x14ac:dyDescent="0.25">
      <c r="A32" s="1">
        <v>30</v>
      </c>
      <c r="B32" s="1" t="s">
        <v>53</v>
      </c>
      <c r="C32" s="16"/>
      <c r="D32" s="16"/>
      <c r="E32" s="17"/>
      <c r="F32" s="17">
        <v>1</v>
      </c>
      <c r="H32" s="3"/>
      <c r="I32" s="3"/>
      <c r="J32" s="3"/>
      <c r="K32" s="3"/>
      <c r="L32">
        <v>30</v>
      </c>
      <c r="M32" s="5">
        <f t="shared" si="5"/>
        <v>0</v>
      </c>
      <c r="N32" s="5">
        <f t="shared" si="9"/>
        <v>0</v>
      </c>
      <c r="O32" s="5">
        <f t="shared" si="10"/>
        <v>0</v>
      </c>
      <c r="P32" s="5">
        <f t="shared" si="11"/>
        <v>0</v>
      </c>
      <c r="Q32" s="5"/>
      <c r="R32" s="5"/>
      <c r="T32" s="5"/>
      <c r="U32" s="5"/>
      <c r="V32" s="5"/>
      <c r="W32" s="5"/>
      <c r="X32" s="5"/>
      <c r="Y32" s="5"/>
      <c r="Z32" s="15">
        <f t="shared" si="4"/>
        <v>0</v>
      </c>
    </row>
    <row r="33" spans="1:26" ht="38.25" x14ac:dyDescent="0.25">
      <c r="A33" s="1">
        <v>31</v>
      </c>
      <c r="B33" s="1" t="s">
        <v>32</v>
      </c>
      <c r="C33" s="16"/>
      <c r="D33" s="16"/>
      <c r="E33" s="17">
        <v>1</v>
      </c>
      <c r="F33" s="17"/>
      <c r="H33" s="4" t="s">
        <v>2</v>
      </c>
      <c r="I33" s="4" t="s">
        <v>3</v>
      </c>
      <c r="J33" s="6" t="s">
        <v>4</v>
      </c>
      <c r="K33" s="6" t="s">
        <v>5</v>
      </c>
      <c r="L33">
        <v>31</v>
      </c>
      <c r="M33" s="5">
        <f t="shared" si="5"/>
        <v>0</v>
      </c>
      <c r="N33" s="5">
        <f t="shared" si="9"/>
        <v>0</v>
      </c>
      <c r="O33" s="5">
        <f t="shared" si="10"/>
        <v>1</v>
      </c>
      <c r="P33" s="5">
        <f t="shared" si="11"/>
        <v>0</v>
      </c>
      <c r="Q33" s="5"/>
      <c r="R33" s="5"/>
      <c r="T33" s="5"/>
      <c r="U33" s="5"/>
      <c r="V33" s="5"/>
      <c r="W33" s="5"/>
      <c r="X33" s="5"/>
      <c r="Y33" s="5"/>
      <c r="Z33" s="15">
        <f t="shared" si="4"/>
        <v>1</v>
      </c>
    </row>
    <row r="34" spans="1:26" ht="15.75" x14ac:dyDescent="0.25">
      <c r="A34" s="1">
        <v>32</v>
      </c>
      <c r="B34" s="1" t="s">
        <v>33</v>
      </c>
      <c r="C34" s="16">
        <v>1</v>
      </c>
      <c r="D34" s="16"/>
      <c r="E34" s="17"/>
      <c r="F34" s="17"/>
      <c r="L34">
        <v>32</v>
      </c>
      <c r="M34" s="5">
        <f t="shared" si="5"/>
        <v>3</v>
      </c>
      <c r="N34" s="5">
        <f t="shared" si="9"/>
        <v>0</v>
      </c>
      <c r="O34" s="5">
        <f t="shared" si="10"/>
        <v>0</v>
      </c>
      <c r="P34" s="5">
        <f t="shared" si="11"/>
        <v>0</v>
      </c>
      <c r="Q34" s="5"/>
      <c r="R34" s="5"/>
      <c r="T34" s="5"/>
      <c r="U34" s="5"/>
      <c r="V34" s="5"/>
      <c r="W34" s="5"/>
      <c r="X34" s="5"/>
      <c r="Y34" s="5"/>
      <c r="Z34" s="15">
        <f t="shared" si="4"/>
        <v>3</v>
      </c>
    </row>
    <row r="35" spans="1:26" ht="15.75" x14ac:dyDescent="0.25">
      <c r="A35" s="1">
        <v>33</v>
      </c>
      <c r="B35" s="1" t="s">
        <v>34</v>
      </c>
      <c r="C35" s="16"/>
      <c r="D35" s="16">
        <v>1</v>
      </c>
      <c r="E35" s="17"/>
      <c r="F35" s="17"/>
      <c r="L35">
        <v>33</v>
      </c>
      <c r="M35" s="5">
        <f t="shared" si="5"/>
        <v>0</v>
      </c>
      <c r="N35" s="5">
        <f t="shared" si="9"/>
        <v>2</v>
      </c>
      <c r="O35" s="5">
        <f t="shared" si="10"/>
        <v>0</v>
      </c>
      <c r="P35" s="5">
        <f t="shared" si="11"/>
        <v>0</v>
      </c>
      <c r="Q35" s="5"/>
      <c r="R35" s="5"/>
      <c r="T35" s="5"/>
      <c r="U35" s="5"/>
      <c r="V35" s="5"/>
      <c r="W35" s="5"/>
      <c r="X35" s="5"/>
      <c r="Y35" s="5"/>
      <c r="Z35" s="15">
        <f t="shared" si="4"/>
        <v>2</v>
      </c>
    </row>
    <row r="36" spans="1:26" ht="15.75" x14ac:dyDescent="0.25">
      <c r="A36" s="1">
        <v>34</v>
      </c>
      <c r="B36" s="1" t="s">
        <v>35</v>
      </c>
      <c r="C36" s="16"/>
      <c r="D36" s="16"/>
      <c r="E36" s="17">
        <v>1</v>
      </c>
      <c r="F36" s="17"/>
      <c r="L36" s="13">
        <v>34</v>
      </c>
      <c r="M36" s="5">
        <f>C36*0</f>
        <v>0</v>
      </c>
      <c r="N36" s="5">
        <f>D36*1</f>
        <v>0</v>
      </c>
      <c r="O36" s="5">
        <f>E36*2</f>
        <v>2</v>
      </c>
      <c r="P36" s="5">
        <f>F36*3</f>
        <v>0</v>
      </c>
      <c r="Q36" s="5"/>
      <c r="R36" s="5"/>
      <c r="T36" s="5"/>
      <c r="U36" s="5"/>
      <c r="V36" s="5"/>
      <c r="W36" s="5"/>
      <c r="X36" s="5"/>
      <c r="Y36" s="5"/>
      <c r="Z36" s="15">
        <f t="shared" si="4"/>
        <v>2</v>
      </c>
    </row>
    <row r="37" spans="1:26" ht="25.5" x14ac:dyDescent="0.25">
      <c r="A37" s="1">
        <v>35</v>
      </c>
      <c r="B37" s="1" t="s">
        <v>36</v>
      </c>
      <c r="C37" s="16"/>
      <c r="D37" s="16">
        <v>1</v>
      </c>
      <c r="E37" s="17"/>
      <c r="F37" s="17"/>
      <c r="L37">
        <v>35</v>
      </c>
      <c r="M37" s="5">
        <f t="shared" si="5"/>
        <v>0</v>
      </c>
      <c r="N37" s="5">
        <f t="shared" si="9"/>
        <v>2</v>
      </c>
      <c r="O37" s="5">
        <f t="shared" si="10"/>
        <v>0</v>
      </c>
      <c r="P37" s="5">
        <f t="shared" si="11"/>
        <v>0</v>
      </c>
      <c r="Q37" s="5"/>
      <c r="R37" s="5"/>
      <c r="T37" s="5"/>
      <c r="U37" s="5"/>
      <c r="V37" s="5"/>
      <c r="W37" s="5"/>
      <c r="X37" s="5"/>
      <c r="Y37" s="5"/>
      <c r="Z37" s="15">
        <f t="shared" si="4"/>
        <v>2</v>
      </c>
    </row>
    <row r="38" spans="1:26" ht="25.5" x14ac:dyDescent="0.25">
      <c r="A38" s="1">
        <v>36</v>
      </c>
      <c r="B38" s="1" t="s">
        <v>37</v>
      </c>
      <c r="C38" s="16"/>
      <c r="D38" s="16"/>
      <c r="E38" s="17"/>
      <c r="F38" s="17">
        <v>1</v>
      </c>
      <c r="L38">
        <v>36</v>
      </c>
      <c r="M38" s="5">
        <f t="shared" si="5"/>
        <v>0</v>
      </c>
      <c r="N38" s="5">
        <f t="shared" si="9"/>
        <v>0</v>
      </c>
      <c r="O38" s="5">
        <f t="shared" si="10"/>
        <v>0</v>
      </c>
      <c r="P38" s="5">
        <f t="shared" si="11"/>
        <v>0</v>
      </c>
      <c r="Q38" s="5"/>
      <c r="R38" s="5"/>
      <c r="T38" s="5"/>
      <c r="U38" s="5"/>
      <c r="V38" s="5"/>
      <c r="W38" s="5"/>
      <c r="X38" s="5"/>
      <c r="Y38" s="5"/>
      <c r="Z38" s="15">
        <f t="shared" si="4"/>
        <v>0</v>
      </c>
    </row>
    <row r="39" spans="1:26" ht="15.75" x14ac:dyDescent="0.25">
      <c r="A39" s="1">
        <v>37</v>
      </c>
      <c r="B39" s="1" t="s">
        <v>38</v>
      </c>
      <c r="C39" s="16"/>
      <c r="D39" s="16">
        <v>1</v>
      </c>
      <c r="E39" s="17"/>
      <c r="F39" s="17"/>
      <c r="L39">
        <v>37</v>
      </c>
      <c r="M39" s="5">
        <f t="shared" si="5"/>
        <v>0</v>
      </c>
      <c r="N39" s="5">
        <f t="shared" si="9"/>
        <v>2</v>
      </c>
      <c r="O39" s="5">
        <f t="shared" si="10"/>
        <v>0</v>
      </c>
      <c r="P39" s="5">
        <f t="shared" si="11"/>
        <v>0</v>
      </c>
      <c r="Q39" s="5"/>
      <c r="R39" s="5"/>
      <c r="T39" s="5"/>
      <c r="U39" s="5"/>
      <c r="V39" s="5"/>
      <c r="W39" s="5"/>
      <c r="X39" s="5"/>
      <c r="Y39" s="5"/>
      <c r="Z39" s="15">
        <f t="shared" si="4"/>
        <v>2</v>
      </c>
    </row>
    <row r="40" spans="1:26" ht="25.5" x14ac:dyDescent="0.25">
      <c r="A40" s="1">
        <v>38</v>
      </c>
      <c r="B40" s="1" t="s">
        <v>39</v>
      </c>
      <c r="C40" s="16"/>
      <c r="D40" s="16"/>
      <c r="E40" s="17">
        <v>1</v>
      </c>
      <c r="F40" s="17"/>
      <c r="L40">
        <v>38</v>
      </c>
      <c r="M40" s="5">
        <f t="shared" si="5"/>
        <v>0</v>
      </c>
      <c r="N40" s="5">
        <f t="shared" si="9"/>
        <v>0</v>
      </c>
      <c r="O40" s="5">
        <f t="shared" si="10"/>
        <v>1</v>
      </c>
      <c r="P40" s="5">
        <f t="shared" si="11"/>
        <v>0</v>
      </c>
      <c r="Q40" s="5"/>
      <c r="R40" s="5"/>
      <c r="T40" s="5"/>
      <c r="U40" s="5"/>
      <c r="V40" s="5"/>
      <c r="W40" s="5"/>
      <c r="X40" s="5"/>
      <c r="Y40" s="5"/>
      <c r="Z40" s="15">
        <f t="shared" si="4"/>
        <v>1</v>
      </c>
    </row>
    <row r="41" spans="1:26" ht="25.5" x14ac:dyDescent="0.25">
      <c r="A41" s="1">
        <v>39</v>
      </c>
      <c r="B41" s="1" t="s">
        <v>40</v>
      </c>
      <c r="C41" s="16"/>
      <c r="D41" s="16">
        <v>1</v>
      </c>
      <c r="E41" s="17"/>
      <c r="F41" s="17"/>
      <c r="L41">
        <v>39</v>
      </c>
      <c r="M41" s="5">
        <f t="shared" si="5"/>
        <v>0</v>
      </c>
      <c r="N41" s="5">
        <f t="shared" si="9"/>
        <v>2</v>
      </c>
      <c r="O41" s="5">
        <f t="shared" si="10"/>
        <v>0</v>
      </c>
      <c r="P41" s="5">
        <f t="shared" si="11"/>
        <v>0</v>
      </c>
      <c r="Q41" s="5"/>
      <c r="R41" s="5"/>
      <c r="T41" s="5"/>
      <c r="U41" s="5"/>
      <c r="V41" s="5"/>
      <c r="W41" s="5"/>
      <c r="X41" s="5"/>
      <c r="Y41" s="5"/>
      <c r="Z41" s="15">
        <f t="shared" si="4"/>
        <v>2</v>
      </c>
    </row>
    <row r="42" spans="1:26" ht="15.75" x14ac:dyDescent="0.25">
      <c r="A42" s="1">
        <v>40</v>
      </c>
      <c r="B42" s="1" t="s">
        <v>41</v>
      </c>
      <c r="C42" s="16"/>
      <c r="D42" s="16"/>
      <c r="E42" s="17">
        <v>1</v>
      </c>
      <c r="F42" s="17"/>
      <c r="L42">
        <v>40</v>
      </c>
      <c r="M42" s="5">
        <f t="shared" si="5"/>
        <v>0</v>
      </c>
      <c r="N42" s="5">
        <f t="shared" si="9"/>
        <v>0</v>
      </c>
      <c r="O42" s="5">
        <f t="shared" si="10"/>
        <v>1</v>
      </c>
      <c r="P42" s="5">
        <f t="shared" si="11"/>
        <v>0</v>
      </c>
      <c r="Q42" s="5"/>
      <c r="R42" s="5"/>
      <c r="T42" s="5"/>
      <c r="U42" s="5"/>
      <c r="V42" s="5"/>
      <c r="W42" s="5"/>
      <c r="X42" s="5"/>
      <c r="Y42" s="5"/>
      <c r="Z42" s="15">
        <f t="shared" si="4"/>
        <v>1</v>
      </c>
    </row>
    <row r="43" spans="1:26" ht="15.75" x14ac:dyDescent="0.25">
      <c r="A43" s="1">
        <v>41</v>
      </c>
      <c r="B43" s="1" t="s">
        <v>42</v>
      </c>
      <c r="C43" s="16"/>
      <c r="D43" s="16"/>
      <c r="E43" s="17">
        <v>1</v>
      </c>
      <c r="F43" s="17"/>
      <c r="L43" s="13">
        <v>41</v>
      </c>
      <c r="M43" s="5">
        <f>C43*0</f>
        <v>0</v>
      </c>
      <c r="N43" s="5">
        <f>D43*1</f>
        <v>0</v>
      </c>
      <c r="O43" s="5">
        <f>E43*2</f>
        <v>2</v>
      </c>
      <c r="P43" s="5">
        <f>F43*3</f>
        <v>0</v>
      </c>
      <c r="Q43" s="5"/>
      <c r="R43" s="5"/>
      <c r="T43" s="5"/>
      <c r="U43" s="5"/>
      <c r="V43" s="5"/>
      <c r="W43" s="5"/>
      <c r="X43" s="5"/>
      <c r="Y43" s="5"/>
      <c r="Z43" s="15">
        <f t="shared" si="4"/>
        <v>2</v>
      </c>
    </row>
    <row r="44" spans="1:26" ht="25.5" x14ac:dyDescent="0.25">
      <c r="A44" s="1">
        <v>42</v>
      </c>
      <c r="B44" s="1" t="s">
        <v>43</v>
      </c>
      <c r="C44" s="16"/>
      <c r="D44" s="16">
        <v>1</v>
      </c>
      <c r="E44" s="17"/>
      <c r="F44" s="17"/>
      <c r="L44">
        <v>42</v>
      </c>
      <c r="M44" s="5">
        <f t="shared" si="5"/>
        <v>0</v>
      </c>
      <c r="N44" s="5">
        <f t="shared" si="9"/>
        <v>2</v>
      </c>
      <c r="O44" s="5">
        <f t="shared" si="10"/>
        <v>0</v>
      </c>
      <c r="P44" s="5">
        <f t="shared" si="11"/>
        <v>0</v>
      </c>
      <c r="Q44" s="5"/>
      <c r="R44" s="5"/>
      <c r="T44" s="5"/>
      <c r="U44" s="5"/>
      <c r="V44" s="5"/>
      <c r="W44" s="5"/>
      <c r="X44" s="5"/>
      <c r="Y44" s="5"/>
      <c r="Z44" s="15">
        <f t="shared" si="4"/>
        <v>2</v>
      </c>
    </row>
    <row r="45" spans="1:26" ht="25.5" x14ac:dyDescent="0.25">
      <c r="A45" s="1">
        <v>43</v>
      </c>
      <c r="B45" s="1" t="s">
        <v>44</v>
      </c>
      <c r="C45" s="16"/>
      <c r="D45" s="16">
        <v>1</v>
      </c>
      <c r="E45" s="17"/>
      <c r="F45" s="17"/>
      <c r="H45" s="3"/>
      <c r="I45" s="3"/>
      <c r="J45" s="3"/>
      <c r="K45" s="3"/>
      <c r="L45">
        <v>43</v>
      </c>
      <c r="M45" s="5">
        <f t="shared" si="5"/>
        <v>0</v>
      </c>
      <c r="N45" s="5">
        <f t="shared" si="9"/>
        <v>2</v>
      </c>
      <c r="O45" s="5">
        <f t="shared" si="10"/>
        <v>0</v>
      </c>
      <c r="P45" s="5">
        <f t="shared" si="11"/>
        <v>0</v>
      </c>
      <c r="Q45" s="5"/>
      <c r="R45" s="5"/>
      <c r="T45" s="5"/>
      <c r="U45" s="5"/>
      <c r="V45" s="5"/>
      <c r="W45" s="5"/>
      <c r="X45" s="5"/>
      <c r="Y45" s="5"/>
      <c r="Z45" s="15">
        <f t="shared" si="4"/>
        <v>2</v>
      </c>
    </row>
    <row r="46" spans="1:26" ht="35.25" x14ac:dyDescent="0.25">
      <c r="A46" s="1">
        <v>44</v>
      </c>
      <c r="B46" s="1" t="s">
        <v>45</v>
      </c>
      <c r="C46" s="16"/>
      <c r="D46" s="16"/>
      <c r="E46" s="17">
        <v>1</v>
      </c>
      <c r="F46" s="17"/>
      <c r="H46" s="4" t="s">
        <v>2</v>
      </c>
      <c r="I46" s="4" t="s">
        <v>3</v>
      </c>
      <c r="J46" s="6" t="s">
        <v>4</v>
      </c>
      <c r="K46" s="6" t="s">
        <v>5</v>
      </c>
      <c r="L46" s="13">
        <v>44</v>
      </c>
      <c r="M46" s="5">
        <f>C46*0</f>
        <v>0</v>
      </c>
      <c r="N46" s="5">
        <f>D46*1</f>
        <v>0</v>
      </c>
      <c r="O46" s="5">
        <f>E46*2</f>
        <v>2</v>
      </c>
      <c r="P46" s="5">
        <f>F46*3</f>
        <v>0</v>
      </c>
      <c r="Q46" s="5"/>
      <c r="R46" s="5"/>
      <c r="T46" s="5"/>
      <c r="U46" s="5"/>
      <c r="V46" s="5"/>
      <c r="W46" s="5"/>
      <c r="X46" s="5"/>
      <c r="Y46" s="5"/>
      <c r="Z46" s="15">
        <f t="shared" si="4"/>
        <v>2</v>
      </c>
    </row>
    <row r="47" spans="1:26" ht="15.75" x14ac:dyDescent="0.25">
      <c r="A47" s="1">
        <v>45</v>
      </c>
      <c r="B47" s="1" t="s">
        <v>46</v>
      </c>
      <c r="C47" s="16"/>
      <c r="D47" s="16"/>
      <c r="E47" s="17">
        <v>1</v>
      </c>
      <c r="F47" s="17"/>
      <c r="L47" s="13">
        <v>45</v>
      </c>
      <c r="M47" s="5">
        <f>C47*0</f>
        <v>0</v>
      </c>
      <c r="N47" s="5">
        <f>D47*1</f>
        <v>0</v>
      </c>
      <c r="O47" s="5">
        <f>E47*2</f>
        <v>2</v>
      </c>
      <c r="P47" s="5">
        <f>F47*3</f>
        <v>0</v>
      </c>
      <c r="Q47" s="5"/>
      <c r="R47" s="5"/>
      <c r="T47" s="5"/>
      <c r="U47" s="5"/>
      <c r="V47" s="5"/>
      <c r="W47" s="5"/>
      <c r="X47" s="5"/>
      <c r="Y47" s="5"/>
      <c r="Z47" s="15">
        <f t="shared" si="4"/>
        <v>2</v>
      </c>
    </row>
    <row r="48" spans="1:26" ht="28.5" x14ac:dyDescent="0.45">
      <c r="C48" s="10"/>
      <c r="D48" s="10"/>
      <c r="E48" s="34" t="s">
        <v>47</v>
      </c>
      <c r="F48" s="35"/>
      <c r="G48" s="19"/>
      <c r="H48" s="19"/>
      <c r="I48" s="19"/>
      <c r="J48" s="19"/>
      <c r="K48" s="19"/>
      <c r="L48" s="19"/>
      <c r="M48" s="20">
        <f>SUM(M3:M47)</f>
        <v>15</v>
      </c>
      <c r="N48" s="20">
        <f t="shared" ref="N48:P48" si="16">SUM(N3:N47)</f>
        <v>31</v>
      </c>
      <c r="O48" s="20">
        <f t="shared" si="16"/>
        <v>28</v>
      </c>
      <c r="P48" s="20">
        <f t="shared" si="16"/>
        <v>9</v>
      </c>
      <c r="Q48" s="20"/>
      <c r="R48" s="20"/>
      <c r="T48" s="20"/>
      <c r="U48" s="20"/>
      <c r="V48" s="20"/>
      <c r="W48" s="20"/>
      <c r="X48" s="20"/>
      <c r="Y48" s="20"/>
      <c r="Z48" s="21">
        <f>SUM(Z3:Z47)</f>
        <v>83</v>
      </c>
    </row>
    <row r="49" spans="11:26" x14ac:dyDescent="0.25">
      <c r="O49" t="s">
        <v>51</v>
      </c>
      <c r="P49">
        <f>M48+N48+O48+P48</f>
        <v>83</v>
      </c>
    </row>
    <row r="51" spans="11:26" x14ac:dyDescent="0.25">
      <c r="N51" t="s">
        <v>54</v>
      </c>
      <c r="O51" s="14">
        <f>K55-K56</f>
        <v>62.19</v>
      </c>
      <c r="P51" t="s">
        <v>55</v>
      </c>
      <c r="Z51" s="14"/>
    </row>
    <row r="55" spans="11:26" x14ac:dyDescent="0.25">
      <c r="K55" s="14">
        <v>80.72</v>
      </c>
    </row>
    <row r="56" spans="11:26" x14ac:dyDescent="0.25">
      <c r="K56" s="14">
        <v>18.53</v>
      </c>
    </row>
  </sheetData>
  <mergeCells count="1">
    <mergeCell ref="E48:F48"/>
  </mergeCells>
  <pageMargins left="0.7" right="0.7" top="0.75" bottom="0.75" header="0.3" footer="0.3"/>
  <pageSetup paperSize="9" orientation="portrait" verticalDpi="0" r:id="rId1"/>
  <ignoredErrors>
    <ignoredError sqref="M6:P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G9"/>
  <sheetViews>
    <sheetView tabSelected="1" workbookViewId="0">
      <selection activeCell="F14" sqref="F14"/>
    </sheetView>
  </sheetViews>
  <sheetFormatPr defaultRowHeight="15" x14ac:dyDescent="0.25"/>
  <cols>
    <col min="3" max="3" width="15.42578125" bestFit="1" customWidth="1"/>
    <col min="5" max="5" width="10.5703125" bestFit="1" customWidth="1"/>
  </cols>
  <sheetData>
    <row r="4" spans="3:7" x14ac:dyDescent="0.25">
      <c r="C4" s="15" t="s">
        <v>59</v>
      </c>
      <c r="D4" s="15" t="s">
        <v>56</v>
      </c>
      <c r="E4" s="22" t="s">
        <v>60</v>
      </c>
    </row>
    <row r="5" spans="3:7" x14ac:dyDescent="0.25">
      <c r="C5" s="24" t="s">
        <v>50</v>
      </c>
      <c r="D5" s="12">
        <f>бланк!AE4+бланк!AF4</f>
        <v>36</v>
      </c>
      <c r="E5" s="12" t="s">
        <v>62</v>
      </c>
    </row>
    <row r="6" spans="3:7" x14ac:dyDescent="0.25">
      <c r="C6" s="24" t="s">
        <v>57</v>
      </c>
      <c r="D6" s="12">
        <f>бланк!AE5+бланк!AF5</f>
        <v>34</v>
      </c>
      <c r="E6" s="12" t="s">
        <v>63</v>
      </c>
    </row>
    <row r="7" spans="3:7" x14ac:dyDescent="0.25">
      <c r="C7" s="24" t="s">
        <v>58</v>
      </c>
      <c r="D7" s="12">
        <f>бланк!AE6*1</f>
        <v>13</v>
      </c>
      <c r="E7" s="10" t="s">
        <v>79</v>
      </c>
    </row>
    <row r="9" spans="3:7" x14ac:dyDescent="0.25">
      <c r="G9" s="1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opLeftCell="A13" workbookViewId="0">
      <selection activeCell="B23" sqref="B23"/>
    </sheetView>
  </sheetViews>
  <sheetFormatPr defaultRowHeight="15" x14ac:dyDescent="0.25"/>
  <cols>
    <col min="1" max="1" width="3.140625" bestFit="1" customWidth="1"/>
    <col min="2" max="2" width="20" customWidth="1"/>
    <col min="3" max="3" width="10.140625" bestFit="1" customWidth="1"/>
    <col min="5" max="5" width="7.85546875" bestFit="1" customWidth="1"/>
    <col min="6" max="6" width="12" bestFit="1" customWidth="1"/>
    <col min="7" max="8" width="10.42578125" customWidth="1"/>
    <col min="9" max="9" width="10.7109375" customWidth="1"/>
    <col min="12" max="12" width="10.5703125" bestFit="1" customWidth="1"/>
  </cols>
  <sheetData>
    <row r="2" spans="1:9" x14ac:dyDescent="0.25">
      <c r="D2" s="26" t="s">
        <v>70</v>
      </c>
    </row>
    <row r="3" spans="1:9" x14ac:dyDescent="0.25">
      <c r="B3" t="s">
        <v>71</v>
      </c>
      <c r="D3" s="26"/>
      <c r="I3" s="22" t="s">
        <v>78</v>
      </c>
    </row>
    <row r="4" spans="1:9" x14ac:dyDescent="0.25">
      <c r="F4" s="15" t="s">
        <v>61</v>
      </c>
      <c r="G4" s="15" t="s">
        <v>62</v>
      </c>
      <c r="H4" s="15" t="s">
        <v>63</v>
      </c>
      <c r="I4" s="18" t="s">
        <v>80</v>
      </c>
    </row>
    <row r="5" spans="1:9" ht="30" x14ac:dyDescent="0.25">
      <c r="A5" s="11" t="s">
        <v>0</v>
      </c>
      <c r="B5" s="11" t="s">
        <v>64</v>
      </c>
      <c r="C5" s="11" t="s">
        <v>72</v>
      </c>
      <c r="D5" s="11" t="s">
        <v>67</v>
      </c>
      <c r="E5" s="11" t="s">
        <v>69</v>
      </c>
      <c r="F5" s="11" t="s">
        <v>65</v>
      </c>
      <c r="G5" s="25" t="s">
        <v>50</v>
      </c>
      <c r="H5" s="25" t="s">
        <v>57</v>
      </c>
      <c r="I5" s="25" t="s">
        <v>58</v>
      </c>
    </row>
    <row r="6" spans="1:9" x14ac:dyDescent="0.25">
      <c r="A6" s="10">
        <v>1</v>
      </c>
      <c r="B6" s="30" t="s">
        <v>66</v>
      </c>
      <c r="C6" s="31">
        <v>41963</v>
      </c>
      <c r="D6" s="32" t="s">
        <v>68</v>
      </c>
      <c r="E6" s="32">
        <v>16</v>
      </c>
      <c r="F6" s="32">
        <v>22</v>
      </c>
      <c r="G6" s="32">
        <v>6</v>
      </c>
      <c r="H6" s="32">
        <v>7</v>
      </c>
      <c r="I6" s="32">
        <v>9</v>
      </c>
    </row>
    <row r="7" spans="1:9" x14ac:dyDescent="0.25">
      <c r="A7" s="10">
        <v>2</v>
      </c>
      <c r="B7" s="30" t="s">
        <v>73</v>
      </c>
      <c r="C7" s="31">
        <v>41963</v>
      </c>
      <c r="D7" s="32" t="s">
        <v>75</v>
      </c>
      <c r="E7" s="32">
        <v>17</v>
      </c>
      <c r="F7" s="32">
        <v>36</v>
      </c>
      <c r="G7" s="32">
        <v>17</v>
      </c>
      <c r="H7" s="32">
        <v>13</v>
      </c>
      <c r="I7" s="32">
        <v>6</v>
      </c>
    </row>
    <row r="8" spans="1:9" x14ac:dyDescent="0.25">
      <c r="A8" s="27">
        <v>3</v>
      </c>
      <c r="B8" s="27" t="s">
        <v>74</v>
      </c>
      <c r="C8" s="28">
        <v>41963</v>
      </c>
      <c r="D8" s="29" t="s">
        <v>68</v>
      </c>
      <c r="E8" s="29">
        <v>17</v>
      </c>
      <c r="F8" s="29">
        <v>91</v>
      </c>
      <c r="G8" s="29">
        <v>36</v>
      </c>
      <c r="H8" s="29">
        <v>37</v>
      </c>
      <c r="I8" s="29">
        <v>18</v>
      </c>
    </row>
    <row r="9" spans="1:9" x14ac:dyDescent="0.25">
      <c r="A9" s="30">
        <v>4</v>
      </c>
      <c r="B9" s="30" t="s">
        <v>76</v>
      </c>
      <c r="C9" s="31">
        <v>41963</v>
      </c>
      <c r="D9" s="32" t="s">
        <v>75</v>
      </c>
      <c r="E9" s="32">
        <v>18</v>
      </c>
      <c r="F9" s="32">
        <v>112</v>
      </c>
      <c r="G9" s="32">
        <v>44</v>
      </c>
      <c r="H9" s="32">
        <v>48</v>
      </c>
      <c r="I9" s="32">
        <v>20</v>
      </c>
    </row>
    <row r="10" spans="1:9" x14ac:dyDescent="0.25">
      <c r="A10" s="27">
        <v>5</v>
      </c>
      <c r="B10" s="27" t="s">
        <v>77</v>
      </c>
      <c r="C10" s="28">
        <v>41963</v>
      </c>
      <c r="D10" s="29" t="s">
        <v>68</v>
      </c>
      <c r="E10" s="29">
        <v>18</v>
      </c>
      <c r="F10" s="29">
        <v>89</v>
      </c>
      <c r="G10" s="29">
        <v>39</v>
      </c>
      <c r="H10" s="29">
        <v>33</v>
      </c>
      <c r="I10" s="29">
        <v>17</v>
      </c>
    </row>
    <row r="11" spans="1:9" x14ac:dyDescent="0.25">
      <c r="A11" s="27">
        <v>6</v>
      </c>
      <c r="B11" s="27" t="s">
        <v>81</v>
      </c>
      <c r="C11" s="28">
        <v>41963</v>
      </c>
      <c r="D11" s="29" t="s">
        <v>82</v>
      </c>
      <c r="E11" s="29">
        <v>17</v>
      </c>
      <c r="F11" s="29">
        <v>72</v>
      </c>
      <c r="G11" s="29">
        <v>33</v>
      </c>
      <c r="H11" s="29">
        <v>21</v>
      </c>
      <c r="I11" s="29">
        <v>18</v>
      </c>
    </row>
    <row r="12" spans="1:9" x14ac:dyDescent="0.25">
      <c r="A12" s="27">
        <v>7</v>
      </c>
      <c r="B12" s="30" t="s">
        <v>83</v>
      </c>
      <c r="C12" s="31">
        <v>41963</v>
      </c>
      <c r="D12" s="32" t="s">
        <v>82</v>
      </c>
      <c r="E12" s="32">
        <v>18</v>
      </c>
      <c r="F12" s="32">
        <v>54</v>
      </c>
      <c r="G12" s="32">
        <v>24</v>
      </c>
      <c r="H12" s="32">
        <v>19</v>
      </c>
      <c r="I12" s="32">
        <v>11</v>
      </c>
    </row>
    <row r="13" spans="1:9" x14ac:dyDescent="0.25">
      <c r="A13" s="27">
        <v>8</v>
      </c>
      <c r="B13" s="27" t="s">
        <v>84</v>
      </c>
      <c r="C13" s="28">
        <v>41963</v>
      </c>
      <c r="D13" s="29" t="s">
        <v>82</v>
      </c>
      <c r="E13" s="29">
        <v>18</v>
      </c>
      <c r="F13" s="29">
        <v>85</v>
      </c>
      <c r="G13" s="29">
        <v>33</v>
      </c>
      <c r="H13" s="29">
        <v>37</v>
      </c>
      <c r="I13" s="29">
        <v>15</v>
      </c>
    </row>
    <row r="14" spans="1:9" x14ac:dyDescent="0.25">
      <c r="A14" s="27">
        <v>9</v>
      </c>
      <c r="B14" s="27" t="s">
        <v>85</v>
      </c>
      <c r="C14" s="28">
        <v>41963</v>
      </c>
      <c r="D14" s="29" t="s">
        <v>82</v>
      </c>
      <c r="E14" s="29">
        <v>16</v>
      </c>
      <c r="F14" s="29">
        <v>89</v>
      </c>
      <c r="G14" s="29">
        <v>44</v>
      </c>
      <c r="H14" s="29">
        <v>29</v>
      </c>
      <c r="I14" s="29">
        <v>16</v>
      </c>
    </row>
    <row r="15" spans="1:9" x14ac:dyDescent="0.25">
      <c r="A15" s="10">
        <v>10</v>
      </c>
      <c r="B15" s="27" t="s">
        <v>86</v>
      </c>
      <c r="C15" s="28">
        <v>41963</v>
      </c>
      <c r="D15" s="29" t="s">
        <v>82</v>
      </c>
      <c r="E15" s="29">
        <v>16</v>
      </c>
      <c r="F15" s="29"/>
      <c r="G15" s="29"/>
      <c r="H15" s="29"/>
      <c r="I15" s="29"/>
    </row>
    <row r="16" spans="1:9" x14ac:dyDescent="0.25">
      <c r="A16" s="10">
        <v>11</v>
      </c>
      <c r="B16" s="27" t="s">
        <v>87</v>
      </c>
      <c r="C16" s="28">
        <v>41967</v>
      </c>
      <c r="D16" s="29">
        <v>13</v>
      </c>
      <c r="E16" s="29">
        <v>17</v>
      </c>
      <c r="F16" s="29">
        <v>74</v>
      </c>
      <c r="G16" s="29">
        <v>34</v>
      </c>
      <c r="H16" s="29">
        <v>27</v>
      </c>
      <c r="I16" s="29">
        <v>13</v>
      </c>
    </row>
    <row r="17" spans="1:9" x14ac:dyDescent="0.25">
      <c r="A17" s="10">
        <v>12</v>
      </c>
      <c r="B17" s="10" t="s">
        <v>88</v>
      </c>
      <c r="C17" s="33">
        <v>41967</v>
      </c>
      <c r="D17" s="12" t="s">
        <v>89</v>
      </c>
      <c r="E17" s="12">
        <v>17</v>
      </c>
      <c r="F17" s="12">
        <v>104</v>
      </c>
      <c r="G17" s="12">
        <v>46</v>
      </c>
      <c r="H17" s="12">
        <v>34</v>
      </c>
      <c r="I17" s="12">
        <v>24</v>
      </c>
    </row>
    <row r="18" spans="1:9" x14ac:dyDescent="0.25">
      <c r="A18" s="10">
        <v>13</v>
      </c>
      <c r="B18" s="10" t="s">
        <v>90</v>
      </c>
      <c r="C18" s="33">
        <v>41976</v>
      </c>
      <c r="D18" s="12">
        <v>41</v>
      </c>
      <c r="E18" s="12"/>
      <c r="F18" s="12">
        <v>69</v>
      </c>
      <c r="G18" s="12">
        <v>25</v>
      </c>
      <c r="H18" s="12">
        <v>26</v>
      </c>
      <c r="I18" s="12">
        <v>18</v>
      </c>
    </row>
    <row r="19" spans="1:9" x14ac:dyDescent="0.25">
      <c r="A19" s="10">
        <v>14</v>
      </c>
      <c r="B19" s="27" t="s">
        <v>74</v>
      </c>
      <c r="C19" s="10" t="s">
        <v>91</v>
      </c>
      <c r="D19" s="12" t="s">
        <v>68</v>
      </c>
      <c r="E19" s="12">
        <v>17</v>
      </c>
      <c r="F19" s="12">
        <v>89</v>
      </c>
      <c r="G19" s="12">
        <v>36</v>
      </c>
      <c r="H19" s="12">
        <v>34</v>
      </c>
      <c r="I19" s="12">
        <v>13</v>
      </c>
    </row>
    <row r="20" spans="1:9" x14ac:dyDescent="0.25">
      <c r="A20" s="10">
        <v>15</v>
      </c>
      <c r="B20" s="10"/>
      <c r="C20" s="10"/>
      <c r="D20" s="12"/>
      <c r="E20" s="12"/>
      <c r="F20" s="12"/>
      <c r="G20" s="12"/>
      <c r="H20" s="12"/>
      <c r="I20" s="12"/>
    </row>
    <row r="21" spans="1:9" x14ac:dyDescent="0.25">
      <c r="A21" s="10">
        <v>16</v>
      </c>
      <c r="B21" s="10"/>
      <c r="C21" s="10"/>
      <c r="D21" s="12"/>
      <c r="E21" s="12"/>
      <c r="F21" s="12"/>
      <c r="G21" s="12"/>
      <c r="H21" s="12"/>
      <c r="I21" s="12"/>
    </row>
    <row r="22" spans="1:9" x14ac:dyDescent="0.25">
      <c r="A22" s="10">
        <v>17</v>
      </c>
      <c r="B22" s="10"/>
      <c r="C22" s="10"/>
      <c r="D22" s="12"/>
      <c r="E22" s="12"/>
      <c r="F22" s="12"/>
      <c r="G22" s="12"/>
      <c r="H22" s="12"/>
      <c r="I22" s="12"/>
    </row>
    <row r="23" spans="1:9" x14ac:dyDescent="0.25">
      <c r="A23" s="10">
        <v>18</v>
      </c>
      <c r="B23" s="10"/>
      <c r="C23" s="10"/>
      <c r="D23" s="12"/>
      <c r="E23" s="12"/>
      <c r="F23" s="12"/>
      <c r="G23" s="12"/>
      <c r="H23" s="12"/>
      <c r="I23" s="12"/>
    </row>
    <row r="24" spans="1:9" x14ac:dyDescent="0.25">
      <c r="A24" s="10">
        <v>19</v>
      </c>
      <c r="B24" s="10"/>
      <c r="C24" s="10"/>
      <c r="D24" s="12"/>
      <c r="E24" s="12"/>
      <c r="F24" s="12"/>
      <c r="G24" s="12"/>
      <c r="H24" s="12"/>
      <c r="I24" s="12"/>
    </row>
    <row r="25" spans="1:9" x14ac:dyDescent="0.25">
      <c r="A25" s="10">
        <v>20</v>
      </c>
      <c r="B25" s="10"/>
      <c r="C25" s="10"/>
      <c r="D25" s="12"/>
      <c r="E25" s="12"/>
      <c r="F25" s="12"/>
      <c r="G25" s="12"/>
      <c r="H25" s="12"/>
      <c r="I25" s="12"/>
    </row>
    <row r="26" spans="1:9" x14ac:dyDescent="0.25">
      <c r="A26" s="10">
        <v>21</v>
      </c>
      <c r="B26" s="10"/>
      <c r="C26" s="10"/>
      <c r="D26" s="12"/>
      <c r="E26" s="12"/>
      <c r="F26" s="12"/>
      <c r="G26" s="12"/>
      <c r="H26" s="12"/>
      <c r="I26" s="12"/>
    </row>
    <row r="27" spans="1:9" x14ac:dyDescent="0.25">
      <c r="A27" s="10">
        <v>22</v>
      </c>
      <c r="B27" s="10"/>
      <c r="C27" s="10"/>
      <c r="D27" s="12"/>
      <c r="E27" s="12"/>
      <c r="F27" s="12"/>
      <c r="G27" s="12"/>
      <c r="H27" s="12"/>
      <c r="I27" s="12"/>
    </row>
    <row r="28" spans="1:9" x14ac:dyDescent="0.25">
      <c r="A28" s="10">
        <v>23</v>
      </c>
      <c r="B28" s="10"/>
      <c r="C28" s="10"/>
      <c r="D28" s="12"/>
      <c r="E28" s="12"/>
      <c r="F28" s="12"/>
      <c r="G28" s="12"/>
      <c r="H28" s="12"/>
      <c r="I28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бланк</vt:lpstr>
      <vt:lpstr>таблица</vt:lpstr>
      <vt:lpstr>сводные таблицы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2015-01-23T07:26:46Z</dcterms:modified>
</cp:coreProperties>
</file>